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emador1\Documents\"/>
    </mc:Choice>
  </mc:AlternateContent>
  <xr:revisionPtr revIDLastSave="0" documentId="13_ncr:1_{CA3799D1-9AFD-4DB3-8B11-F723D232985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English" sheetId="2" r:id="rId1"/>
    <sheet name="Françai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" i="2" l="1"/>
  <c r="H6" i="2"/>
  <c r="H6" i="1"/>
  <c r="H5" i="1"/>
  <c r="H7" i="2"/>
  <c r="G24" i="1" l="1"/>
  <c r="H8" i="1"/>
  <c r="H8" i="2"/>
  <c r="H30" i="2"/>
  <c r="H31" i="1"/>
  <c r="H24" i="1" l="1"/>
  <c r="H25" i="1" s="1"/>
  <c r="H44" i="1" l="1"/>
  <c r="H45" i="1" s="1"/>
  <c r="G43" i="2"/>
  <c r="H43" i="2" s="1"/>
  <c r="H44" i="2" s="1"/>
  <c r="G24" i="2" l="1"/>
  <c r="H24" i="2" s="1"/>
  <c r="H25" i="2" l="1"/>
</calcChain>
</file>

<file path=xl/sharedStrings.xml><?xml version="1.0" encoding="utf-8"?>
<sst xmlns="http://schemas.openxmlformats.org/spreadsheetml/2006/main" count="235" uniqueCount="150">
  <si>
    <t>Formation au sein de l'entreprise (CIFRE)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</si>
  <si>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</si>
  <si>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</si>
  <si>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</si>
  <si>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</si>
  <si>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</si>
  <si>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</si>
  <si>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</si>
  <si>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</si>
  <si>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</si>
  <si>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</si>
  <si>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</si>
  <si>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</si>
  <si>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</si>
  <si>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</si>
  <si>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</si>
  <si>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</si>
  <si>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</si>
  <si>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</si>
  <si>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</si>
  <si>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</si>
  <si>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T10</t>
  </si>
  <si>
    <t>T11</t>
  </si>
  <si>
    <t>Conférence internationale en tant qu'orateur</t>
  </si>
  <si>
    <t>T12</t>
  </si>
  <si>
    <t>T13</t>
  </si>
  <si>
    <t>T14</t>
  </si>
  <si>
    <t>T15</t>
  </si>
  <si>
    <t>Formation liée au projet pro. (Protect. intel., anglais, création entreprise…)</t>
  </si>
  <si>
    <t>T16</t>
  </si>
  <si>
    <t>Compléter : Nom, prénom</t>
  </si>
  <si>
    <t>Fill in : Name, First Name</t>
  </si>
  <si>
    <t>mandatory</t>
  </si>
  <si>
    <t>Training in relation with the professional project</t>
  </si>
  <si>
    <t>(S1-S3)</t>
  </si>
  <si>
    <t>Scientific production</t>
  </si>
  <si>
    <t>Module proposed by INSPE</t>
  </si>
  <si>
    <t>Other activities</t>
  </si>
  <si>
    <t>1 production</t>
  </si>
  <si>
    <t xml:space="preserve">TOTAL Training (minimum 100 h) : </t>
  </si>
  <si>
    <t>Other scientific production</t>
  </si>
  <si>
    <t>Training requirements before PhD defense</t>
  </si>
  <si>
    <t xml:space="preserve">Modules proposed by Normandy Univ. </t>
  </si>
  <si>
    <t>Modules proposed by ED PSIME</t>
  </si>
  <si>
    <t>Scientific production requirements before PhD defense</t>
  </si>
  <si>
    <t>Autres activités</t>
  </si>
  <si>
    <t xml:space="preserve">Production scientifique </t>
  </si>
  <si>
    <t>Enseignement (heures), Conseil entreprise, …</t>
  </si>
  <si>
    <t>à compléter</t>
  </si>
  <si>
    <t>50 heures</t>
  </si>
  <si>
    <t>parmi (T0-T6)</t>
  </si>
  <si>
    <t>T0 obligatoire*</t>
  </si>
  <si>
    <t>Modules proposés par Normandie Université</t>
  </si>
  <si>
    <t>xx</t>
  </si>
  <si>
    <t xml:space="preserve">minimum </t>
  </si>
  <si>
    <t xml:space="preserve">à choisir </t>
  </si>
  <si>
    <t xml:space="preserve">TOTAL  (100 heures minimum) : </t>
  </si>
  <si>
    <t>Formation proposée par un Master ou par une autre ED</t>
  </si>
  <si>
    <t>Formation pédagogique à l'INSPE</t>
  </si>
  <si>
    <t>in T0-T6</t>
  </si>
  <si>
    <t>*T0 : mandatory</t>
  </si>
  <si>
    <t>Elected member in a PhD association</t>
  </si>
  <si>
    <t>Elected member in a council (lab. Univ…)</t>
  </si>
  <si>
    <t>1 obligatoire parmi S1-S3</t>
  </si>
  <si>
    <t xml:space="preserve">Distinction de thèse (prix…) </t>
  </si>
  <si>
    <t>Autre production scientifique</t>
  </si>
  <si>
    <t>International conference as a speaker</t>
  </si>
  <si>
    <t>Thesis Award</t>
  </si>
  <si>
    <t xml:space="preserve">Production scientifique exigée avant soutenance </t>
  </si>
  <si>
    <t>(eq. 16H)</t>
  </si>
  <si>
    <t xml:space="preserve"> (eq. 8H)</t>
  </si>
  <si>
    <t>(eq. 8H)</t>
  </si>
  <si>
    <t>Encadrement d'un stagiaire</t>
  </si>
  <si>
    <t>(eq. 1 production)</t>
  </si>
  <si>
    <t>(eq. 0,5 production)</t>
  </si>
  <si>
    <t>(eq. 0.5 production)</t>
  </si>
  <si>
    <t xml:space="preserve">50H </t>
  </si>
  <si>
    <t>minimum</t>
  </si>
  <si>
    <r>
      <t>(eq. 16H</t>
    </r>
    <r>
      <rPr>
        <sz val="11"/>
        <color theme="1"/>
        <rFont val="Calibri"/>
        <family val="2"/>
        <scheme val="minor"/>
      </rPr>
      <t>)</t>
    </r>
  </si>
  <si>
    <t>Modules proposed by a Master or by another Doctoral school</t>
  </si>
  <si>
    <t>Fiche Bilan Formation doctorale : à valider avant votre soutenance</t>
  </si>
  <si>
    <t>Fonction élective dans un conseil (labo, Etablissement)</t>
  </si>
  <si>
    <t>Tâche administrative (reconnues dans labo ou établist)</t>
  </si>
  <si>
    <t>(eq. 16H max)</t>
  </si>
  <si>
    <t>TOTAL scientifique (3 minimum) :</t>
  </si>
  <si>
    <t xml:space="preserve"> (eq. 16H Max)</t>
  </si>
  <si>
    <t xml:space="preserve"> (eq. 16H)</t>
  </si>
  <si>
    <t>Article in a peer-reviewed journal (accepted or submitted)</t>
  </si>
  <si>
    <t>TOTAL Scientific production (minimum 3 scientific production) :</t>
  </si>
  <si>
    <t>T0a</t>
  </si>
  <si>
    <t>T0b</t>
  </si>
  <si>
    <t>Prévention de toute forme de violence et discrimination</t>
  </si>
  <si>
    <t>Formation prévention discrimination obligatoire</t>
  </si>
  <si>
    <t>(eq. 24H max)</t>
  </si>
  <si>
    <t>(eq. 32H max)</t>
  </si>
  <si>
    <t>Suivi de séminaires dans son laboratoire ou institut</t>
  </si>
  <si>
    <t>Article dans une revue avec comité de lecture (accepté ou soumis)</t>
  </si>
  <si>
    <t>Preventing all forms of violence and discrimination</t>
  </si>
  <si>
    <t xml:space="preserve"> (eq. 24H Max)</t>
  </si>
  <si>
    <t xml:space="preserve"> (eq. 32H Max)</t>
  </si>
  <si>
    <t>Attending seminars in your laboratory or institute</t>
  </si>
  <si>
    <t>Orateur dans un congrès ou workshop national</t>
  </si>
  <si>
    <t>Séminaire dans un laboratoire autre que le sien</t>
  </si>
  <si>
    <t>Participation à MT180s</t>
  </si>
  <si>
    <t>Co-auteur d'un article</t>
  </si>
  <si>
    <t>Présentation poster dans une conf ou workshop</t>
  </si>
  <si>
    <t>Séminaire au sein de son laboratoire</t>
  </si>
  <si>
    <t>Participation à une manifestation de doctorants (JDD, JED, …)</t>
  </si>
  <si>
    <t>S12</t>
  </si>
  <si>
    <t>Séjour en laboratoire (&gt;1 semaine hors cotutelle)</t>
  </si>
  <si>
    <t>S13</t>
  </si>
  <si>
    <t>Rapport d'avancement liés au financement</t>
  </si>
  <si>
    <t>Participation in MT180s</t>
  </si>
  <si>
    <t>Co-author of a paper</t>
  </si>
  <si>
    <t>Poster presentation at a conference or workshop</t>
  </si>
  <si>
    <t>Participation in a doctoral student event (JDD, JED, etc.)</t>
  </si>
  <si>
    <t xml:space="preserve">nombre d'heures
</t>
  </si>
  <si>
    <r>
      <rPr>
        <b/>
        <sz val="14"/>
        <color theme="1"/>
        <rFont val="Calibri"/>
        <family val="2"/>
        <scheme val="minor"/>
      </rPr>
      <t>nombre</t>
    </r>
    <r>
      <rPr>
        <b/>
        <sz val="9"/>
        <color theme="1"/>
        <rFont val="Calibri"/>
        <family val="2"/>
        <scheme val="minor"/>
      </rPr>
      <t xml:space="preserve"> d'unités
</t>
    </r>
    <r>
      <rPr>
        <b/>
        <sz val="8"/>
        <color theme="1"/>
        <rFont val="Calibri"/>
        <family val="2"/>
        <scheme val="minor"/>
      </rPr>
      <t>(avec prise en compte du coef 0,5 ou 1)</t>
    </r>
  </si>
  <si>
    <r>
      <t xml:space="preserve">Number of items </t>
    </r>
    <r>
      <rPr>
        <b/>
        <sz val="10"/>
        <color theme="1"/>
        <rFont val="Calibri"/>
        <family val="2"/>
        <scheme val="minor"/>
      </rPr>
      <t>(with coef. 0.5 or1 taken into account)</t>
    </r>
  </si>
  <si>
    <t>Progress report for funding agencies</t>
  </si>
  <si>
    <t>Stay in another lab. (&gt;1 week, and excluding cotutelle)</t>
  </si>
  <si>
    <t>Speaker at a national conference or workshop</t>
  </si>
  <si>
    <t>Patent or Licence</t>
  </si>
  <si>
    <t>Trainings, Courses, Experiences</t>
  </si>
  <si>
    <t xml:space="preserve"> (eq. 24H)</t>
  </si>
  <si>
    <t>Other administrative work (certified by the lab. or the institute)</t>
  </si>
  <si>
    <t>PhD students representative on the ED Council</t>
  </si>
  <si>
    <t>Organization of PhD Days</t>
  </si>
  <si>
    <t>Formations et Expériences</t>
  </si>
  <si>
    <t>(eq. 24H)</t>
  </si>
  <si>
    <t>Ecole thématique ou réunions type GDR</t>
  </si>
  <si>
    <t>Représentant doctorants au conseil de l'ED</t>
  </si>
  <si>
    <t>Membre élu·e dans une association de Doctorants</t>
  </si>
  <si>
    <t>Organisation JDD ou JED</t>
  </si>
  <si>
    <t>Number of hours</t>
  </si>
  <si>
    <t xml:space="preserve">Thematic/summer school </t>
  </si>
  <si>
    <t xml:space="preserve">Training within a company (for CIFRE contracts) </t>
  </si>
  <si>
    <t xml:space="preserve">Teaching or Consultant in companies </t>
  </si>
  <si>
    <t>Science dissemination (Fête de la science, CSTI actions,...)</t>
  </si>
  <si>
    <t>Supervision of a trainee</t>
  </si>
  <si>
    <t>Giving a seminar in your laboratory</t>
  </si>
  <si>
    <t>Giving a seminar in another lab.</t>
  </si>
  <si>
    <t>Formation spécifiques ED PSIME</t>
  </si>
  <si>
    <t>Diffusion scientifique (Fête de la science, actions CSTI,…)</t>
  </si>
  <si>
    <t>Brevet ou licence</t>
  </si>
  <si>
    <t>Intégrité scientifique</t>
  </si>
  <si>
    <t>T0c</t>
  </si>
  <si>
    <t>Ethique de la Recherche</t>
  </si>
  <si>
    <t>Ethics of research</t>
  </si>
  <si>
    <t>Scientific integrity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</si>
</sst>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6"/>
      <color rgb="FF10A01A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6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ABF8F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/>
    <xf numFmtId="0" fontId="0" fillId="2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8" fillId="5" borderId="9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2" fillId="5" borderId="13" xfId="0" applyFont="1" applyFill="1" applyBorder="1" applyAlignment="1" applyProtection="1">
      <alignment horizontal="center" vertical="center"/>
      <protection locked="0"/>
    </xf>
    <xf numFmtId="0" fontId="2" fillId="5" borderId="14" xfId="0" applyFont="1" applyFill="1" applyBorder="1" applyAlignment="1" applyProtection="1">
      <alignment horizontal="center" vertical="center"/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0" fontId="2" fillId="5" borderId="18" xfId="0" applyFont="1" applyFill="1" applyBorder="1" applyAlignment="1" applyProtection="1">
      <alignment horizontal="center" vertical="center"/>
      <protection locked="0"/>
    </xf>
    <xf numFmtId="0" fontId="2" fillId="5" borderId="19" xfId="0" applyFont="1" applyFill="1" applyBorder="1" applyAlignment="1" applyProtection="1">
      <alignment horizontal="center" vertical="center"/>
      <protection locked="0"/>
    </xf>
    <xf numFmtId="0" fontId="0" fillId="4" borderId="23" xfId="0" applyFill="1" applyBorder="1" applyProtection="1">
      <protection hidden="1"/>
    </xf>
    <xf numFmtId="0" fontId="0" fillId="0" borderId="0" xfId="0" applyAlignment="1">
      <alignment horizontal="center"/>
    </xf>
    <xf numFmtId="0" fontId="0" fillId="4" borderId="29" xfId="0" applyFill="1" applyBorder="1" applyProtection="1">
      <protection hidden="1"/>
    </xf>
    <xf numFmtId="0" fontId="0" fillId="6" borderId="29" xfId="0" applyFill="1" applyBorder="1" applyProtection="1">
      <protection hidden="1"/>
    </xf>
    <xf numFmtId="0" fontId="1" fillId="0" borderId="0" xfId="0" applyFont="1" applyFill="1" applyBorder="1" applyAlignment="1">
      <alignment horizontal="center" vertical="center"/>
    </xf>
    <xf numFmtId="0" fontId="2" fillId="5" borderId="20" xfId="0" applyFont="1" applyFill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0" fillId="6" borderId="16" xfId="0" applyFill="1" applyBorder="1" applyProtection="1">
      <protection hidden="1"/>
    </xf>
    <xf numFmtId="0" fontId="11" fillId="6" borderId="16" xfId="0" applyFont="1" applyFill="1" applyBorder="1" applyAlignment="1" applyProtection="1">
      <alignment horizontal="center" vertical="center"/>
      <protection hidden="1"/>
    </xf>
    <xf numFmtId="0" fontId="11" fillId="4" borderId="16" xfId="0" applyFont="1" applyFill="1" applyBorder="1" applyAlignment="1" applyProtection="1">
      <alignment horizontal="center" vertical="center"/>
      <protection hidden="1"/>
    </xf>
    <xf numFmtId="0" fontId="11" fillId="4" borderId="16" xfId="0" applyFont="1" applyFill="1" applyBorder="1" applyAlignment="1" applyProtection="1">
      <alignment horizontal="center"/>
      <protection hidden="1"/>
    </xf>
    <xf numFmtId="0" fontId="11" fillId="4" borderId="16" xfId="0" applyFont="1" applyFill="1" applyBorder="1" applyProtection="1">
      <protection hidden="1"/>
    </xf>
    <xf numFmtId="0" fontId="11" fillId="4" borderId="8" xfId="0" applyFont="1" applyFill="1" applyBorder="1" applyProtection="1">
      <protection hidden="1"/>
    </xf>
    <xf numFmtId="0" fontId="9" fillId="4" borderId="18" xfId="1" applyFill="1" applyBorder="1" applyAlignment="1" applyProtection="1">
      <alignment horizontal="center" vertical="center"/>
      <protection hidden="1"/>
    </xf>
    <xf numFmtId="0" fontId="0" fillId="4" borderId="18" xfId="0" applyFill="1" applyBorder="1" applyProtection="1">
      <protection hidden="1"/>
    </xf>
    <xf numFmtId="0" fontId="0" fillId="4" borderId="19" xfId="0" applyFill="1" applyBorder="1" applyProtection="1">
      <protection hidden="1"/>
    </xf>
    <xf numFmtId="0" fontId="11" fillId="4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horizontal="left"/>
    </xf>
    <xf numFmtId="0" fontId="0" fillId="6" borderId="26" xfId="0" applyFill="1" applyBorder="1" applyProtection="1">
      <protection hidden="1"/>
    </xf>
    <xf numFmtId="0" fontId="0" fillId="4" borderId="18" xfId="0" applyFill="1" applyBorder="1"/>
    <xf numFmtId="0" fontId="0" fillId="4" borderId="19" xfId="0" applyFill="1" applyBorder="1"/>
    <xf numFmtId="0" fontId="4" fillId="0" borderId="0" xfId="0" applyFont="1" applyAlignment="1">
      <alignment horizontal="left"/>
    </xf>
    <xf numFmtId="0" fontId="2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6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  <protection hidden="1"/>
    </xf>
    <xf numFmtId="0" fontId="1" fillId="4" borderId="4" xfId="0" applyFont="1" applyFill="1" applyBorder="1" applyAlignment="1" applyProtection="1">
      <alignment horizontal="center" vertical="center"/>
      <protection hidden="1"/>
    </xf>
    <xf numFmtId="0" fontId="1" fillId="4" borderId="4" xfId="0" applyFont="1" applyFill="1" applyBorder="1" applyAlignment="1" applyProtection="1">
      <alignment horizontal="center"/>
      <protection hidden="1"/>
    </xf>
    <xf numFmtId="0" fontId="11" fillId="4" borderId="4" xfId="0" applyFont="1" applyFill="1" applyBorder="1" applyAlignment="1" applyProtection="1">
      <alignment horizontal="center" vertical="center"/>
      <protection hidden="1"/>
    </xf>
    <xf numFmtId="0" fontId="1" fillId="4" borderId="5" xfId="0" applyFont="1" applyFill="1" applyBorder="1" applyAlignment="1" applyProtection="1">
      <alignment horizontal="center" vertical="center"/>
      <protection hidden="1"/>
    </xf>
    <xf numFmtId="0" fontId="2" fillId="5" borderId="35" xfId="0" applyFont="1" applyFill="1" applyBorder="1" applyAlignment="1" applyProtection="1">
      <alignment horizontal="center" vertical="center"/>
      <protection locked="0"/>
    </xf>
    <xf numFmtId="0" fontId="0" fillId="6" borderId="23" xfId="0" applyFill="1" applyBorder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0" fillId="6" borderId="18" xfId="0" applyFill="1" applyBorder="1" applyProtection="1">
      <protection hidden="1"/>
    </xf>
    <xf numFmtId="0" fontId="0" fillId="6" borderId="18" xfId="0" applyFill="1" applyBorder="1" applyAlignment="1" applyProtection="1">
      <alignment horizontal="center" vertical="center"/>
      <protection hidden="1"/>
    </xf>
    <xf numFmtId="0" fontId="0" fillId="6" borderId="4" xfId="0" applyFill="1" applyBorder="1" applyProtection="1">
      <protection hidden="1"/>
    </xf>
    <xf numFmtId="0" fontId="0" fillId="7" borderId="4" xfId="0" applyFill="1" applyBorder="1" applyProtection="1">
      <protection hidden="1"/>
    </xf>
    <xf numFmtId="0" fontId="11" fillId="6" borderId="4" xfId="0" applyFont="1" applyFill="1" applyBorder="1" applyAlignment="1" applyProtection="1">
      <alignment horizontal="center" vertical="center"/>
      <protection hidden="1"/>
    </xf>
    <xf numFmtId="0" fontId="0" fillId="6" borderId="5" xfId="0" applyFill="1" applyBorder="1"/>
    <xf numFmtId="0" fontId="2" fillId="5" borderId="3" xfId="0" applyFont="1" applyFill="1" applyBorder="1" applyAlignment="1" applyProtection="1">
      <alignment horizontal="center" vertical="center"/>
      <protection locked="0"/>
    </xf>
    <xf numFmtId="0" fontId="0" fillId="6" borderId="19" xfId="0" applyFill="1" applyBorder="1" applyAlignment="1" applyProtection="1">
      <alignment horizontal="center" vertical="center"/>
      <protection hidden="1"/>
    </xf>
    <xf numFmtId="0" fontId="2" fillId="5" borderId="36" xfId="0" applyFont="1" applyFill="1" applyBorder="1" applyAlignment="1" applyProtection="1">
      <alignment horizontal="center" vertical="center"/>
      <protection locked="0"/>
    </xf>
    <xf numFmtId="0" fontId="9" fillId="0" borderId="0" xfId="1"/>
    <xf numFmtId="0" fontId="0" fillId="6" borderId="30" xfId="0" applyFill="1" applyBorder="1" applyAlignment="1" applyProtection="1">
      <alignment horizontal="center" vertical="center"/>
      <protection hidden="1"/>
    </xf>
    <xf numFmtId="0" fontId="0" fillId="6" borderId="31" xfId="0" applyFill="1" applyBorder="1" applyAlignment="1" applyProtection="1">
      <alignment horizontal="center" vertical="center"/>
      <protection hidden="1"/>
    </xf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center" vertical="center"/>
    </xf>
    <xf numFmtId="0" fontId="0" fillId="4" borderId="26" xfId="0" applyFill="1" applyBorder="1" applyAlignment="1">
      <alignment horizontal="left" vertical="center"/>
    </xf>
    <xf numFmtId="0" fontId="0" fillId="4" borderId="29" xfId="0" applyFill="1" applyBorder="1" applyAlignment="1">
      <alignment horizontal="left" vertical="center"/>
    </xf>
    <xf numFmtId="0" fontId="0" fillId="4" borderId="23" xfId="0" applyFill="1" applyBorder="1" applyAlignment="1">
      <alignment horizontal="left" vertical="center"/>
    </xf>
    <xf numFmtId="0" fontId="0" fillId="4" borderId="20" xfId="0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4" fillId="0" borderId="0" xfId="0" applyFont="1"/>
    <xf numFmtId="0" fontId="4" fillId="0" borderId="0" xfId="0" applyFont="1" applyBorder="1" applyAlignment="1">
      <alignment vertical="center"/>
    </xf>
    <xf numFmtId="0" fontId="0" fillId="4" borderId="21" xfId="0" applyFill="1" applyBorder="1" applyAlignment="1" applyProtection="1">
      <alignment vertical="center"/>
      <protection hidden="1"/>
    </xf>
    <xf numFmtId="0" fontId="0" fillId="4" borderId="29" xfId="0" applyFill="1" applyBorder="1" applyAlignment="1" applyProtection="1">
      <alignment vertical="center"/>
      <protection hidden="1"/>
    </xf>
    <xf numFmtId="0" fontId="0" fillId="4" borderId="33" xfId="0" applyFill="1" applyBorder="1" applyAlignment="1" applyProtection="1">
      <alignment vertical="center"/>
      <protection hidden="1"/>
    </xf>
    <xf numFmtId="0" fontId="0" fillId="6" borderId="26" xfId="0" applyFill="1" applyBorder="1" applyAlignment="1" applyProtection="1">
      <alignment vertical="center"/>
      <protection hidden="1"/>
    </xf>
    <xf numFmtId="0" fontId="0" fillId="6" borderId="29" xfId="0" applyFill="1" applyBorder="1" applyAlignment="1" applyProtection="1">
      <alignment vertical="center"/>
      <protection hidden="1"/>
    </xf>
    <xf numFmtId="0" fontId="0" fillId="4" borderId="28" xfId="0" applyFill="1" applyBorder="1" applyAlignment="1" applyProtection="1">
      <alignment vertical="center"/>
      <protection hidden="1"/>
    </xf>
    <xf numFmtId="0" fontId="0" fillId="4" borderId="22" xfId="0" applyFill="1" applyBorder="1" applyAlignment="1" applyProtection="1">
      <alignment vertical="center"/>
      <protection hidden="1"/>
    </xf>
    <xf numFmtId="0" fontId="0" fillId="6" borderId="32" xfId="0" applyFill="1" applyBorder="1" applyAlignment="1" applyProtection="1">
      <alignment vertical="center"/>
      <protection hidden="1"/>
    </xf>
    <xf numFmtId="0" fontId="0" fillId="6" borderId="28" xfId="0" applyFill="1" applyBorder="1" applyAlignment="1" applyProtection="1">
      <alignment vertical="center"/>
      <protection hidden="1"/>
    </xf>
    <xf numFmtId="0" fontId="0" fillId="4" borderId="30" xfId="0" applyFill="1" applyBorder="1" applyAlignment="1" applyProtection="1">
      <alignment horizontal="center" vertical="center"/>
      <protection hidden="1"/>
    </xf>
    <xf numFmtId="0" fontId="0" fillId="4" borderId="24" xfId="0" applyFill="1" applyBorder="1" applyAlignment="1" applyProtection="1">
      <alignment horizontal="center" vertical="center"/>
      <protection hidden="1"/>
    </xf>
    <xf numFmtId="0" fontId="0" fillId="4" borderId="38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0" fillId="6" borderId="37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1" fillId="8" borderId="40" xfId="0" applyFont="1" applyFill="1" applyBorder="1" applyAlignment="1" applyProtection="1">
      <alignment horizontal="center" vertical="center"/>
      <protection hidden="1"/>
    </xf>
    <xf numFmtId="0" fontId="0" fillId="4" borderId="41" xfId="0" applyFill="1" applyBorder="1" applyAlignment="1" applyProtection="1">
      <alignment horizontal="center" vertical="center"/>
      <protection hidden="1"/>
    </xf>
    <xf numFmtId="0" fontId="9" fillId="4" borderId="17" xfId="1" applyFill="1" applyBorder="1" applyAlignment="1" applyProtection="1">
      <alignment horizontal="right"/>
      <protection hidden="1"/>
    </xf>
    <xf numFmtId="0" fontId="9" fillId="4" borderId="18" xfId="1" applyFill="1" applyBorder="1" applyAlignment="1" applyProtection="1">
      <alignment horizontal="right"/>
      <protection hidden="1"/>
    </xf>
    <xf numFmtId="0" fontId="0" fillId="4" borderId="43" xfId="0" applyFill="1" applyBorder="1" applyAlignment="1" applyProtection="1">
      <alignment horizontal="center" vertical="center"/>
      <protection hidden="1"/>
    </xf>
    <xf numFmtId="0" fontId="0" fillId="4" borderId="34" xfId="0" applyFill="1" applyBorder="1" applyProtection="1">
      <protection hidden="1"/>
    </xf>
    <xf numFmtId="0" fontId="0" fillId="6" borderId="40" xfId="0" applyFill="1" applyBorder="1" applyAlignment="1" applyProtection="1">
      <alignment horizontal="center" vertical="center"/>
      <protection hidden="1"/>
    </xf>
    <xf numFmtId="0" fontId="0" fillId="6" borderId="41" xfId="0" applyFill="1" applyBorder="1" applyAlignment="1" applyProtection="1">
      <alignment horizontal="center" vertical="center"/>
      <protection hidden="1"/>
    </xf>
    <xf numFmtId="0" fontId="0" fillId="6" borderId="42" xfId="0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/>
    </xf>
    <xf numFmtId="0" fontId="0" fillId="6" borderId="41" xfId="0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0" fontId="0" fillId="4" borderId="42" xfId="0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0" borderId="0" xfId="0" applyFont="1" applyAlignment="1">
      <alignment horizontal="left"/>
    </xf>
    <xf numFmtId="0" fontId="19" fillId="2" borderId="0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/>
    </xf>
    <xf numFmtId="0" fontId="0" fillId="0" borderId="0" xfId="0" applyBorder="1"/>
    <xf numFmtId="0" fontId="0" fillId="6" borderId="39" xfId="0" applyFill="1" applyBorder="1" applyAlignment="1">
      <alignment horizontal="center" vertical="center"/>
    </xf>
    <xf numFmtId="0" fontId="0" fillId="6" borderId="22" xfId="0" applyFill="1" applyBorder="1" applyAlignment="1">
      <alignment vertical="center"/>
    </xf>
    <xf numFmtId="0" fontId="0" fillId="6" borderId="8" xfId="0" applyFill="1" applyBorder="1"/>
    <xf numFmtId="0" fontId="0" fillId="6" borderId="24" xfId="0" applyFill="1" applyBorder="1" applyAlignment="1">
      <alignment horizontal="center" vertical="center"/>
    </xf>
    <xf numFmtId="0" fontId="21" fillId="6" borderId="20" xfId="0" applyFont="1" applyFill="1" applyBorder="1" applyAlignment="1" applyProtection="1">
      <alignment horizontal="center" vertical="center"/>
      <protection hidden="1"/>
    </xf>
    <xf numFmtId="0" fontId="21" fillId="6" borderId="18" xfId="0" applyFont="1" applyFill="1" applyBorder="1" applyAlignment="1" applyProtection="1">
      <alignment horizontal="center" vertical="center"/>
      <protection hidden="1"/>
    </xf>
    <xf numFmtId="0" fontId="21" fillId="4" borderId="26" xfId="0" applyFont="1" applyFill="1" applyBorder="1" applyAlignment="1">
      <alignment horizontal="left" vertical="center"/>
    </xf>
    <xf numFmtId="0" fontId="21" fillId="6" borderId="29" xfId="0" applyFont="1" applyFill="1" applyBorder="1" applyAlignment="1">
      <alignment horizontal="left" vertical="center"/>
    </xf>
    <xf numFmtId="0" fontId="21" fillId="6" borderId="26" xfId="0" applyFont="1" applyFill="1" applyBorder="1" applyAlignment="1">
      <alignment horizontal="left" vertical="center"/>
    </xf>
    <xf numFmtId="49" fontId="21" fillId="6" borderId="20" xfId="0" applyNumberFormat="1" applyFont="1" applyFill="1" applyBorder="1" applyAlignment="1">
      <alignment horizontal="center" vertical="center"/>
    </xf>
    <xf numFmtId="49" fontId="21" fillId="6" borderId="18" xfId="0" applyNumberFormat="1" applyFont="1" applyFill="1" applyBorder="1" applyAlignment="1">
      <alignment horizontal="center" vertical="center"/>
    </xf>
    <xf numFmtId="0" fontId="21" fillId="6" borderId="23" xfId="0" applyFont="1" applyFill="1" applyBorder="1" applyAlignment="1">
      <alignment horizontal="left" vertical="center"/>
    </xf>
    <xf numFmtId="49" fontId="21" fillId="6" borderId="19" xfId="0" applyNumberFormat="1" applyFont="1" applyFill="1" applyBorder="1" applyAlignment="1">
      <alignment horizontal="center" vertical="center"/>
    </xf>
    <xf numFmtId="0" fontId="23" fillId="4" borderId="16" xfId="0" applyFont="1" applyFill="1" applyBorder="1" applyAlignment="1">
      <alignment horizontal="center"/>
    </xf>
    <xf numFmtId="0" fontId="23" fillId="4" borderId="16" xfId="0" applyFont="1" applyFill="1" applyBorder="1" applyAlignment="1" applyProtection="1">
      <alignment horizontal="center" vertical="center"/>
      <protection hidden="1"/>
    </xf>
    <xf numFmtId="0" fontId="21" fillId="6" borderId="21" xfId="0" applyFont="1" applyFill="1" applyBorder="1" applyProtection="1">
      <protection hidden="1"/>
    </xf>
    <xf numFmtId="0" fontId="21" fillId="6" borderId="31" xfId="0" applyFont="1" applyFill="1" applyBorder="1" applyAlignment="1" applyProtection="1">
      <alignment horizontal="center" vertical="center"/>
      <protection hidden="1"/>
    </xf>
    <xf numFmtId="0" fontId="21" fillId="6" borderId="29" xfId="0" applyFont="1" applyFill="1" applyBorder="1" applyProtection="1">
      <protection hidden="1"/>
    </xf>
    <xf numFmtId="0" fontId="21" fillId="6" borderId="30" xfId="0" applyFont="1" applyFill="1" applyBorder="1" applyProtection="1">
      <protection hidden="1"/>
    </xf>
    <xf numFmtId="0" fontId="21" fillId="6" borderId="23" xfId="0" applyFont="1" applyFill="1" applyBorder="1"/>
    <xf numFmtId="0" fontId="21" fillId="6" borderId="45" xfId="0" applyFont="1" applyFill="1" applyBorder="1" applyAlignment="1" applyProtection="1">
      <alignment horizontal="center" vertical="center"/>
      <protection hidden="1"/>
    </xf>
    <xf numFmtId="0" fontId="21" fillId="4" borderId="25" xfId="0" applyFont="1" applyFill="1" applyBorder="1" applyAlignment="1">
      <alignment vertical="center"/>
    </xf>
    <xf numFmtId="0" fontId="21" fillId="4" borderId="26" xfId="0" applyFont="1" applyFill="1" applyBorder="1"/>
    <xf numFmtId="0" fontId="21" fillId="4" borderId="27" xfId="0" applyFont="1" applyFill="1" applyBorder="1"/>
    <xf numFmtId="0" fontId="21" fillId="4" borderId="28" xfId="0" applyFont="1" applyFill="1" applyBorder="1" applyAlignment="1">
      <alignment vertical="center"/>
    </xf>
    <xf numFmtId="0" fontId="21" fillId="4" borderId="29" xfId="0" applyFont="1" applyFill="1" applyBorder="1"/>
    <xf numFmtId="0" fontId="21" fillId="4" borderId="30" xfId="0" applyFont="1" applyFill="1" applyBorder="1"/>
    <xf numFmtId="0" fontId="21" fillId="4" borderId="22" xfId="0" applyFont="1" applyFill="1" applyBorder="1" applyAlignment="1">
      <alignment vertical="center"/>
    </xf>
    <xf numFmtId="0" fontId="21" fillId="4" borderId="23" xfId="0" applyFont="1" applyFill="1" applyBorder="1"/>
    <xf numFmtId="0" fontId="21" fillId="4" borderId="24" xfId="0" applyFont="1" applyFill="1" applyBorder="1"/>
    <xf numFmtId="0" fontId="21" fillId="6" borderId="32" xfId="0" applyFont="1" applyFill="1" applyBorder="1" applyAlignment="1">
      <alignment vertical="center"/>
    </xf>
    <xf numFmtId="0" fontId="21" fillId="6" borderId="21" xfId="0" applyFont="1" applyFill="1" applyBorder="1"/>
    <xf numFmtId="49" fontId="21" fillId="6" borderId="31" xfId="0" applyNumberFormat="1" applyFont="1" applyFill="1" applyBorder="1" applyAlignment="1">
      <alignment horizontal="center" vertical="center"/>
    </xf>
    <xf numFmtId="0" fontId="21" fillId="6" borderId="28" xfId="0" applyFont="1" applyFill="1" applyBorder="1" applyAlignment="1">
      <alignment vertical="center"/>
    </xf>
    <xf numFmtId="0" fontId="21" fillId="6" borderId="29" xfId="0" applyFont="1" applyFill="1" applyBorder="1"/>
    <xf numFmtId="49" fontId="21" fillId="6" borderId="30" xfId="0" applyNumberFormat="1" applyFont="1" applyFill="1" applyBorder="1" applyAlignment="1">
      <alignment horizontal="center" vertical="center"/>
    </xf>
    <xf numFmtId="0" fontId="21" fillId="6" borderId="22" xfId="0" applyFont="1" applyFill="1" applyBorder="1" applyAlignment="1">
      <alignment vertical="center"/>
    </xf>
    <xf numFmtId="49" fontId="21" fillId="6" borderId="24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0" fillId="4" borderId="31" xfId="0" applyFill="1" applyBorder="1" applyAlignment="1" applyProtection="1">
      <alignment horizontal="center" vertical="center"/>
      <protection hidden="1"/>
    </xf>
    <xf numFmtId="0" fontId="0" fillId="4" borderId="32" xfId="0" applyFill="1" applyBorder="1" applyAlignment="1" applyProtection="1">
      <alignment vertical="center"/>
      <protection hidden="1"/>
    </xf>
    <xf numFmtId="0" fontId="0" fillId="4" borderId="21" xfId="0" applyFill="1" applyBorder="1" applyProtection="1">
      <protection hidden="1"/>
    </xf>
    <xf numFmtId="0" fontId="9" fillId="4" borderId="17" xfId="1" applyFill="1" applyBorder="1" applyAlignment="1" applyProtection="1">
      <alignment horizontal="center" vertical="center"/>
      <protection hidden="1"/>
    </xf>
    <xf numFmtId="0" fontId="1" fillId="9" borderId="40" xfId="0" applyFont="1" applyFill="1" applyBorder="1" applyAlignment="1" applyProtection="1">
      <alignment horizontal="center" vertical="center"/>
      <protection hidden="1"/>
    </xf>
    <xf numFmtId="0" fontId="12" fillId="4" borderId="1" xfId="0" applyFont="1" applyFill="1" applyBorder="1"/>
    <xf numFmtId="0" fontId="12" fillId="4" borderId="4" xfId="0" applyFont="1" applyFill="1" applyBorder="1"/>
    <xf numFmtId="0" fontId="11" fillId="0" borderId="7" xfId="0" applyFont="1" applyFill="1" applyBorder="1" applyAlignment="1">
      <alignment horizontal="center" vertical="center" wrapText="1"/>
    </xf>
    <xf numFmtId="0" fontId="1" fillId="9" borderId="38" xfId="0" applyFont="1" applyFill="1" applyBorder="1" applyAlignment="1" applyProtection="1">
      <alignment vertical="center"/>
      <protection hidden="1"/>
    </xf>
    <xf numFmtId="0" fontId="1" fillId="9" borderId="42" xfId="0" applyFont="1" applyFill="1" applyBorder="1" applyAlignment="1" applyProtection="1">
      <alignment horizontal="center" vertical="center"/>
      <protection hidden="1"/>
    </xf>
    <xf numFmtId="0" fontId="1" fillId="9" borderId="39" xfId="0" applyFont="1" applyFill="1" applyBorder="1" applyAlignment="1" applyProtection="1">
      <alignment vertical="center"/>
      <protection hidden="1"/>
    </xf>
    <xf numFmtId="0" fontId="1" fillId="9" borderId="39" xfId="0" applyFont="1" applyFill="1" applyBorder="1" applyProtection="1">
      <protection hidden="1"/>
    </xf>
    <xf numFmtId="0" fontId="0" fillId="4" borderId="48" xfId="0" applyFill="1" applyBorder="1" applyAlignment="1" applyProtection="1">
      <alignment horizontal="center" vertical="center"/>
      <protection hidden="1"/>
    </xf>
    <xf numFmtId="0" fontId="1" fillId="8" borderId="42" xfId="0" applyFont="1" applyFill="1" applyBorder="1" applyAlignment="1" applyProtection="1">
      <alignment horizontal="center" vertical="center"/>
      <protection hidden="1"/>
    </xf>
    <xf numFmtId="0" fontId="9" fillId="8" borderId="46" xfId="1" applyFill="1" applyBorder="1" applyAlignment="1" applyProtection="1">
      <alignment horizontal="right"/>
      <protection hidden="1"/>
    </xf>
    <xf numFmtId="0" fontId="9" fillId="8" borderId="47" xfId="1" applyFill="1" applyBorder="1" applyAlignment="1" applyProtection="1">
      <alignment horizontal="right"/>
      <protection hidden="1"/>
    </xf>
    <xf numFmtId="0" fontId="9" fillId="9" borderId="46" xfId="1" applyFill="1" applyBorder="1" applyAlignment="1" applyProtection="1">
      <alignment horizontal="center" vertical="center"/>
      <protection hidden="1"/>
    </xf>
    <xf numFmtId="0" fontId="9" fillId="9" borderId="47" xfId="1" applyFill="1" applyBorder="1" applyAlignment="1" applyProtection="1">
      <alignment horizontal="center" vertical="center"/>
      <protection hidden="1"/>
    </xf>
    <xf numFmtId="0" fontId="0" fillId="6" borderId="43" xfId="0" applyFill="1" applyBorder="1" applyAlignment="1">
      <alignment horizontal="center" vertical="center"/>
    </xf>
    <xf numFmtId="0" fontId="21" fillId="6" borderId="33" xfId="0" applyFont="1" applyFill="1" applyBorder="1" applyAlignment="1">
      <alignment horizontal="left" vertical="center"/>
    </xf>
    <xf numFmtId="0" fontId="5" fillId="0" borderId="0" xfId="0" applyFont="1"/>
    <xf numFmtId="0" fontId="11" fillId="6" borderId="4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4" fillId="0" borderId="2" xfId="0" applyFont="1" applyBorder="1" applyAlignment="1">
      <alignment horizontal="right" vertical="center"/>
    </xf>
    <xf numFmtId="0" fontId="24" fillId="0" borderId="0" xfId="0" applyFont="1" applyBorder="1" applyAlignment="1">
      <alignment horizontal="right" vertical="center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8" fillId="3" borderId="11" xfId="0" applyFont="1" applyFill="1" applyBorder="1" applyAlignment="1" applyProtection="1">
      <alignment horizontal="center" vertical="center"/>
      <protection locked="0"/>
    </xf>
    <xf numFmtId="11" fontId="2" fillId="0" borderId="1" xfId="0" applyNumberFormat="1" applyFont="1" applyBorder="1" applyAlignment="1">
      <alignment horizontal="center" vertical="center"/>
    </xf>
    <xf numFmtId="11" fontId="2" fillId="0" borderId="2" xfId="0" applyNumberFormat="1" applyFont="1" applyBorder="1" applyAlignment="1">
      <alignment horizontal="center" vertical="center"/>
    </xf>
    <xf numFmtId="11" fontId="2" fillId="0" borderId="3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8" borderId="49" xfId="0" applyFont="1" applyFill="1" applyBorder="1" applyAlignment="1" applyProtection="1">
      <alignment horizontal="center" vertical="center"/>
      <protection hidden="1"/>
    </xf>
    <xf numFmtId="0" fontId="2" fillId="5" borderId="51" xfId="0" applyFont="1" applyFill="1" applyBorder="1" applyAlignment="1" applyProtection="1">
      <alignment horizontal="center" vertical="center"/>
      <protection locked="0"/>
    </xf>
    <xf numFmtId="0" fontId="9" fillId="8" borderId="51" xfId="1" applyFill="1" applyBorder="1" applyAlignment="1" applyProtection="1">
      <alignment horizontal="right"/>
      <protection hidden="1"/>
    </xf>
    <xf numFmtId="0" fontId="1" fillId="8" borderId="53" xfId="0" applyFont="1" applyFill="1" applyBorder="1" applyAlignment="1" applyProtection="1">
      <alignment vertical="center"/>
      <protection hidden="1"/>
    </xf>
    <xf numFmtId="0" fontId="1" fillId="9" borderId="54" xfId="0" applyFont="1" applyFill="1" applyBorder="1" applyAlignment="1" applyProtection="1">
      <alignment vertical="center"/>
      <protection hidden="1"/>
    </xf>
    <xf numFmtId="0" fontId="1" fillId="8" borderId="54" xfId="0" applyFont="1" applyFill="1" applyBorder="1" applyAlignment="1" applyProtection="1">
      <alignment vertical="center"/>
      <protection hidden="1"/>
    </xf>
    <xf numFmtId="0" fontId="1" fillId="8" borderId="28" xfId="0" applyFont="1" applyFill="1" applyBorder="1" applyAlignment="1" applyProtection="1">
      <alignment vertical="center"/>
      <protection hidden="1"/>
    </xf>
    <xf numFmtId="0" fontId="1" fillId="9" borderId="29" xfId="0" applyFont="1" applyFill="1" applyBorder="1" applyAlignment="1" applyProtection="1">
      <alignment vertical="center"/>
      <protection hidden="1"/>
    </xf>
    <xf numFmtId="0" fontId="1" fillId="8" borderId="30" xfId="0" applyFont="1" applyFill="1" applyBorder="1" applyAlignment="1" applyProtection="1">
      <alignment vertical="center"/>
      <protection hidden="1"/>
    </xf>
    <xf numFmtId="0" fontId="1" fillId="9" borderId="55" xfId="0" applyFont="1" applyFill="1" applyBorder="1" applyAlignment="1" applyProtection="1">
      <alignment vertical="center"/>
      <protection hidden="1"/>
    </xf>
    <xf numFmtId="0" fontId="1" fillId="8" borderId="27" xfId="0" applyFont="1" applyFill="1" applyBorder="1" applyAlignment="1" applyProtection="1">
      <alignment vertical="center"/>
      <protection hidden="1"/>
    </xf>
    <xf numFmtId="0" fontId="9" fillId="9" borderId="50" xfId="1" applyFill="1" applyBorder="1" applyAlignment="1" applyProtection="1">
      <alignment horizontal="center" vertical="center"/>
      <protection hidden="1"/>
    </xf>
    <xf numFmtId="0" fontId="1" fillId="9" borderId="52" xfId="0" applyFont="1" applyFill="1" applyBorder="1" applyAlignment="1" applyProtection="1">
      <alignment vertical="center"/>
      <protection hidden="1"/>
    </xf>
    <xf numFmtId="0" fontId="1" fillId="9" borderId="30" xfId="0" applyFont="1" applyFill="1" applyBorder="1" applyProtection="1">
      <protection hidden="1"/>
    </xf>
    <xf numFmtId="0" fontId="1" fillId="9" borderId="29" xfId="0" applyFont="1" applyFill="1" applyBorder="1" applyProtection="1">
      <protection hidden="1"/>
    </xf>
    <xf numFmtId="0" fontId="1" fillId="9" borderId="25" xfId="0" applyFont="1" applyFill="1" applyBorder="1" applyProtection="1">
      <protection hidden="1"/>
    </xf>
    <xf numFmtId="0" fontId="1" fillId="9" borderId="27" xfId="0" applyFont="1" applyFill="1" applyBorder="1" applyProtection="1">
      <protection hidden="1"/>
    </xf>
  </cellXfs>
  <cellStyles count="2">
    <cellStyle name="Lien hypertexte" xfId="1" builtinId="8"/>
    <cellStyle name="Normal" xfId="0" builtinId="0"/>
  </cellStyles>
  <dxfs count="2"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10A01A"/>
      <color rgb="FFFABF8F"/>
      <color rgb="FFF2F2F2"/>
      <color rgb="FFF6E6E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122463</xdr:rowOff>
    </xdr:from>
    <xdr:to>
      <xdr:col>0</xdr:col>
      <xdr:colOff>757919</xdr:colOff>
      <xdr:row>2</xdr:row>
      <xdr:rowOff>47080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122463"/>
          <a:ext cx="938893" cy="4961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122463</xdr:rowOff>
    </xdr:from>
    <xdr:to>
      <xdr:col>0</xdr:col>
      <xdr:colOff>1034144</xdr:colOff>
      <xdr:row>2</xdr:row>
      <xdr:rowOff>85180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122463"/>
          <a:ext cx="938893" cy="5070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pageSetUpPr fitToPage="1"/>
  </sheetPr>
  <dimension ref="A1:L48"/>
  <sheetViews>
    <sheetView tabSelected="1" zoomScale="80" zoomScaleNormal="80" workbookViewId="0">
      <selection activeCell="H6" sqref="H6"/>
    </sheetView>
  </sheetViews>
  <sheetFormatPr baseColWidth="10" defaultRowHeight="14.4" x14ac:dyDescent="0.3"/>
  <cols>
    <col min="1" max="1" width="17.109375" customWidth="1"/>
    <col min="2" max="2" width="6.33203125" style="14" customWidth="1"/>
    <col min="5" max="5" width="40.5546875" customWidth="1"/>
    <col min="6" max="6" width="21.44140625" style="2" customWidth="1"/>
    <col min="7" max="7" width="20.33203125" customWidth="1"/>
    <col min="8" max="8" width="34.6640625" style="5" customWidth="1"/>
    <col min="9" max="9" width="12.88671875" customWidth="1"/>
    <col min="10" max="10" width="7.5546875" style="2" customWidth="1"/>
  </cols>
  <sheetData>
    <row r="1" spans="1:11" ht="28.8" x14ac:dyDescent="0.55000000000000004">
      <c r="C1" s="71" t="s">
        <v>41</v>
      </c>
      <c r="H1" s="4"/>
    </row>
    <row r="2" spans="1:11" ht="15" thickBot="1" x14ac:dyDescent="0.35"/>
    <row r="3" spans="1:11" ht="21.6" thickBot="1" x14ac:dyDescent="0.35">
      <c r="A3" s="3"/>
      <c r="B3" s="180" t="s">
        <v>31</v>
      </c>
      <c r="C3" s="181"/>
      <c r="D3" s="181"/>
      <c r="E3" s="181"/>
      <c r="F3" s="182"/>
      <c r="G3" s="6"/>
      <c r="H3" s="4"/>
    </row>
    <row r="4" spans="1:11" ht="37.950000000000003" customHeight="1" thickBot="1" x14ac:dyDescent="0.35">
      <c r="A4" s="183" t="s">
        <v>123</v>
      </c>
      <c r="B4" s="184"/>
      <c r="C4" s="184"/>
      <c r="D4" s="184"/>
      <c r="E4" s="184"/>
      <c r="F4" s="185"/>
      <c r="G4" s="159" t="s">
        <v>134</v>
      </c>
      <c r="H4" s="4"/>
      <c r="J4"/>
    </row>
    <row r="5" spans="1:11" ht="18.600000000000001" thickBot="1" x14ac:dyDescent="0.35">
      <c r="A5" s="157"/>
      <c r="B5" s="156" t="s">
        <v>89</v>
      </c>
      <c r="C5" s="160" t="s">
        <v>148</v>
      </c>
      <c r="D5" s="232"/>
      <c r="E5" s="233"/>
      <c r="F5" s="168"/>
      <c r="G5" s="18" t="s">
        <v>53</v>
      </c>
      <c r="H5" s="105" t="str">
        <f>IF(OR((G5&lt;3),(G5="xx")),"Training in ethics mandatory","")</f>
        <v>Training in ethics mandatory</v>
      </c>
      <c r="J5"/>
    </row>
    <row r="6" spans="1:11" ht="18" x14ac:dyDescent="0.3">
      <c r="A6" s="158"/>
      <c r="B6" s="156" t="s">
        <v>90</v>
      </c>
      <c r="C6" s="229" t="s">
        <v>149</v>
      </c>
      <c r="D6" s="231"/>
      <c r="E6" s="230"/>
      <c r="F6" s="228"/>
      <c r="G6" s="218" t="s">
        <v>53</v>
      </c>
      <c r="H6" s="105" t="str">
        <f>IF(OR((G6&lt;3),(G6="xx")),"Training in research integrity mandatory","")</f>
        <v>Training in research integrity mandatory</v>
      </c>
      <c r="J6"/>
    </row>
    <row r="7" spans="1:11" ht="18.600000000000001" thickBot="1" x14ac:dyDescent="0.35">
      <c r="A7" s="158"/>
      <c r="B7" s="161" t="s">
        <v>146</v>
      </c>
      <c r="C7" s="162" t="s">
        <v>97</v>
      </c>
      <c r="D7" s="163"/>
      <c r="E7" s="163"/>
      <c r="F7" s="169"/>
      <c r="G7" s="12" t="s">
        <v>53</v>
      </c>
      <c r="H7" s="172" t="str">
        <f>IF(OR((G7&lt;3),(G7="xx")),"Mandatory discrimination prevention training","")</f>
        <v>Mandatory discrimination prevention training</v>
      </c>
      <c r="J7"/>
    </row>
    <row r="8" spans="1:11" ht="18" x14ac:dyDescent="0.3">
      <c r="A8" s="126" t="s">
        <v>76</v>
      </c>
      <c r="B8" s="152" t="s">
        <v>1</v>
      </c>
      <c r="C8" s="153" t="s">
        <v>42</v>
      </c>
      <c r="D8" s="154"/>
      <c r="E8" s="154"/>
      <c r="F8" s="155"/>
      <c r="G8" s="59" t="s">
        <v>53</v>
      </c>
      <c r="H8" s="189" t="str">
        <f>IF(SUM(G5:G13)&lt;50,"50H in T0-T6 minimum","")</f>
        <v>50H in T0-T6 minimum</v>
      </c>
      <c r="J8"/>
    </row>
    <row r="9" spans="1:11" ht="18" x14ac:dyDescent="0.3">
      <c r="A9" s="127" t="s">
        <v>77</v>
      </c>
      <c r="B9" s="82" t="s">
        <v>2</v>
      </c>
      <c r="C9" s="78" t="s">
        <v>43</v>
      </c>
      <c r="D9" s="15"/>
      <c r="E9" s="15"/>
      <c r="F9" s="27"/>
      <c r="G9" s="8" t="s">
        <v>53</v>
      </c>
      <c r="H9" s="189"/>
      <c r="J9"/>
    </row>
    <row r="10" spans="1:11" ht="18" x14ac:dyDescent="0.3">
      <c r="A10" s="23" t="s">
        <v>59</v>
      </c>
      <c r="B10" s="82" t="s">
        <v>3</v>
      </c>
      <c r="C10" s="78" t="s">
        <v>79</v>
      </c>
      <c r="D10" s="15"/>
      <c r="E10" s="15"/>
      <c r="F10" s="28"/>
      <c r="G10" s="8" t="s">
        <v>53</v>
      </c>
      <c r="H10" s="189"/>
      <c r="J10"/>
      <c r="K10" s="60"/>
    </row>
    <row r="11" spans="1:11" ht="17.25" customHeight="1" x14ac:dyDescent="0.3">
      <c r="A11" s="24"/>
      <c r="B11" s="82" t="s">
        <v>4</v>
      </c>
      <c r="C11" s="78" t="s">
        <v>36</v>
      </c>
      <c r="D11" s="15"/>
      <c r="E11" s="15"/>
      <c r="F11" s="28"/>
      <c r="G11" s="8" t="s">
        <v>53</v>
      </c>
      <c r="H11" s="189"/>
      <c r="J11"/>
    </row>
    <row r="12" spans="1:11" ht="18" x14ac:dyDescent="0.3">
      <c r="A12" s="25" t="s">
        <v>60</v>
      </c>
      <c r="B12" s="82" t="s">
        <v>5</v>
      </c>
      <c r="C12" s="78" t="s">
        <v>135</v>
      </c>
      <c r="D12" s="15"/>
      <c r="E12" s="15"/>
      <c r="F12" s="28"/>
      <c r="G12" s="8" t="s">
        <v>53</v>
      </c>
      <c r="H12" s="189"/>
      <c r="J12"/>
    </row>
    <row r="13" spans="1:11" ht="18.600000000000001" thickBot="1" x14ac:dyDescent="0.35">
      <c r="A13" s="26"/>
      <c r="B13" s="83" t="s">
        <v>6</v>
      </c>
      <c r="C13" s="79" t="s">
        <v>33</v>
      </c>
      <c r="D13" s="13"/>
      <c r="E13" s="13"/>
      <c r="F13" s="29"/>
      <c r="G13" s="9" t="s">
        <v>53</v>
      </c>
      <c r="H13" s="189"/>
      <c r="J13"/>
    </row>
    <row r="14" spans="1:11" ht="18" x14ac:dyDescent="0.3">
      <c r="A14" s="21"/>
      <c r="B14" s="62" t="s">
        <v>7</v>
      </c>
      <c r="C14" s="80" t="s">
        <v>126</v>
      </c>
      <c r="D14" s="128"/>
      <c r="E14" s="128"/>
      <c r="F14" s="129" t="s">
        <v>124</v>
      </c>
      <c r="G14" s="10" t="s">
        <v>53</v>
      </c>
      <c r="H14" s="4"/>
      <c r="J14"/>
    </row>
    <row r="15" spans="1:11" ht="18" x14ac:dyDescent="0.3">
      <c r="A15" s="21"/>
      <c r="B15" s="61" t="s">
        <v>8</v>
      </c>
      <c r="C15" s="81" t="s">
        <v>61</v>
      </c>
      <c r="D15" s="130"/>
      <c r="E15" s="130"/>
      <c r="F15" s="129" t="s">
        <v>86</v>
      </c>
      <c r="G15" s="11" t="s">
        <v>53</v>
      </c>
      <c r="H15" s="4"/>
      <c r="J15"/>
    </row>
    <row r="16" spans="1:11" ht="18" x14ac:dyDescent="0.3">
      <c r="A16" s="21"/>
      <c r="B16" s="61" t="s">
        <v>9</v>
      </c>
      <c r="C16" s="81" t="s">
        <v>127</v>
      </c>
      <c r="D16" s="130"/>
      <c r="E16" s="130"/>
      <c r="F16" s="129" t="s">
        <v>85</v>
      </c>
      <c r="G16" s="11" t="s">
        <v>53</v>
      </c>
      <c r="H16" s="4"/>
      <c r="J16"/>
    </row>
    <row r="17" spans="1:12" ht="18" x14ac:dyDescent="0.3">
      <c r="A17" s="22" t="s">
        <v>37</v>
      </c>
      <c r="B17" s="61" t="s">
        <v>21</v>
      </c>
      <c r="C17" s="81" t="s">
        <v>62</v>
      </c>
      <c r="D17" s="130"/>
      <c r="E17" s="130"/>
      <c r="F17" s="129" t="s">
        <v>86</v>
      </c>
      <c r="G17" s="11" t="s">
        <v>53</v>
      </c>
      <c r="H17" s="4"/>
      <c r="J17"/>
    </row>
    <row r="18" spans="1:12" ht="18" x14ac:dyDescent="0.3">
      <c r="A18" s="21"/>
      <c r="B18" s="61" t="s">
        <v>22</v>
      </c>
      <c r="C18" s="81" t="s">
        <v>125</v>
      </c>
      <c r="D18" s="130"/>
      <c r="E18" s="130"/>
      <c r="F18" s="129" t="s">
        <v>85</v>
      </c>
      <c r="G18" s="11" t="s">
        <v>53</v>
      </c>
      <c r="H18" s="4"/>
      <c r="J18"/>
    </row>
    <row r="19" spans="1:12" ht="18" x14ac:dyDescent="0.3">
      <c r="A19" s="21"/>
      <c r="B19" s="61" t="s">
        <v>24</v>
      </c>
      <c r="C19" s="81" t="s">
        <v>136</v>
      </c>
      <c r="D19" s="130"/>
      <c r="E19" s="130"/>
      <c r="F19" s="131"/>
      <c r="G19" s="11" t="s">
        <v>53</v>
      </c>
      <c r="H19" s="4"/>
      <c r="J19"/>
    </row>
    <row r="20" spans="1:12" ht="18" x14ac:dyDescent="0.3">
      <c r="A20" s="21"/>
      <c r="B20" s="61" t="s">
        <v>25</v>
      </c>
      <c r="C20" s="81" t="s">
        <v>137</v>
      </c>
      <c r="D20" s="130"/>
      <c r="E20" s="130"/>
      <c r="F20" s="129" t="s">
        <v>99</v>
      </c>
      <c r="G20" s="11" t="s">
        <v>53</v>
      </c>
      <c r="H20" s="4"/>
      <c r="J20"/>
    </row>
    <row r="21" spans="1:12" ht="18" x14ac:dyDescent="0.3">
      <c r="A21" s="21"/>
      <c r="B21" s="61" t="s">
        <v>26</v>
      </c>
      <c r="C21" s="81" t="s">
        <v>138</v>
      </c>
      <c r="D21" s="130"/>
      <c r="E21" s="130"/>
      <c r="F21" s="129" t="s">
        <v>98</v>
      </c>
      <c r="G21" s="11" t="s">
        <v>53</v>
      </c>
      <c r="H21" s="4"/>
      <c r="J21"/>
    </row>
    <row r="22" spans="1:12" ht="18" x14ac:dyDescent="0.3">
      <c r="A22" s="21"/>
      <c r="B22" s="61" t="s">
        <v>27</v>
      </c>
      <c r="C22" s="81" t="s">
        <v>100</v>
      </c>
      <c r="D22" s="130"/>
      <c r="E22" s="130"/>
      <c r="F22" s="129" t="s">
        <v>98</v>
      </c>
      <c r="G22" s="11" t="s">
        <v>53</v>
      </c>
      <c r="H22" s="4"/>
      <c r="J22"/>
    </row>
    <row r="23" spans="1:12" ht="18.600000000000001" thickBot="1" x14ac:dyDescent="0.35">
      <c r="A23" s="115"/>
      <c r="B23" s="116" t="s">
        <v>29</v>
      </c>
      <c r="C23" s="114" t="s">
        <v>139</v>
      </c>
      <c r="D23" s="132"/>
      <c r="E23" s="132"/>
      <c r="F23" s="133" t="s">
        <v>70</v>
      </c>
      <c r="G23" s="12" t="s">
        <v>53</v>
      </c>
      <c r="H23" s="4"/>
      <c r="J23"/>
    </row>
    <row r="24" spans="1:12" ht="31.5" customHeight="1" x14ac:dyDescent="0.3">
      <c r="A24" s="190" t="s">
        <v>39</v>
      </c>
      <c r="B24" s="190"/>
      <c r="C24" s="190"/>
      <c r="D24" s="190"/>
      <c r="E24" s="190"/>
      <c r="F24" s="190"/>
      <c r="G24" s="191">
        <f>SUM(G5:G23)</f>
        <v>0</v>
      </c>
      <c r="H24" s="110" t="str">
        <f>IF((AND(H5="",H7="",H8="",G24&gt;=100)),"Training validated","")</f>
        <v/>
      </c>
      <c r="J24"/>
    </row>
    <row r="25" spans="1:12" ht="31.2" customHeight="1" x14ac:dyDescent="0.3">
      <c r="A25" s="190"/>
      <c r="B25" s="190"/>
      <c r="C25" s="190"/>
      <c r="D25" s="190"/>
      <c r="E25" s="190"/>
      <c r="F25" s="190"/>
      <c r="G25" s="191"/>
      <c r="H25" s="109" t="str">
        <f>IF(H24="","Training non validated","")</f>
        <v>Training non validated</v>
      </c>
      <c r="J25"/>
    </row>
    <row r="26" spans="1:12" ht="31.2" customHeight="1" x14ac:dyDescent="0.3">
      <c r="A26" s="31"/>
      <c r="B26" s="31"/>
      <c r="C26" s="31"/>
      <c r="D26" s="31"/>
      <c r="E26" s="31"/>
      <c r="F26" s="31"/>
      <c r="G26" s="31"/>
      <c r="H26" s="7"/>
      <c r="J26"/>
    </row>
    <row r="27" spans="1:12" ht="43.95" customHeight="1" thickBot="1" x14ac:dyDescent="0.35">
      <c r="A27" s="175" t="s">
        <v>44</v>
      </c>
      <c r="B27" s="175"/>
      <c r="C27" s="175"/>
      <c r="D27" s="175"/>
      <c r="E27" s="175"/>
      <c r="F27" s="175"/>
      <c r="G27" s="175"/>
      <c r="H27" s="4"/>
      <c r="J27"/>
    </row>
    <row r="28" spans="1:12" ht="15" customHeight="1" x14ac:dyDescent="0.3">
      <c r="A28" s="192" t="s">
        <v>35</v>
      </c>
      <c r="B28" s="193"/>
      <c r="C28" s="193"/>
      <c r="D28" s="193"/>
      <c r="E28" s="193"/>
      <c r="F28" s="193"/>
      <c r="G28" s="186" t="s">
        <v>118</v>
      </c>
      <c r="H28" s="4"/>
    </row>
    <row r="29" spans="1:12" ht="28.2" customHeight="1" thickBot="1" x14ac:dyDescent="0.35">
      <c r="A29" s="194"/>
      <c r="B29" s="195"/>
      <c r="C29" s="195"/>
      <c r="D29" s="195"/>
      <c r="E29" s="195"/>
      <c r="F29" s="195"/>
      <c r="G29" s="187"/>
      <c r="H29" s="4"/>
      <c r="L29" s="1"/>
    </row>
    <row r="30" spans="1:12" ht="18" x14ac:dyDescent="0.3">
      <c r="A30" s="19" t="s">
        <v>38</v>
      </c>
      <c r="B30" s="84" t="s">
        <v>10</v>
      </c>
      <c r="C30" s="134" t="s">
        <v>87</v>
      </c>
      <c r="D30" s="135"/>
      <c r="E30" s="135"/>
      <c r="F30" s="136"/>
      <c r="G30" s="18" t="s">
        <v>53</v>
      </c>
      <c r="H30" s="188" t="str">
        <f>IF(SUM(G30:G32)&lt;1,"1 scientific production S1-S3 minimum","")</f>
        <v>1 scientific production S1-S3 minimum</v>
      </c>
      <c r="L30" s="1"/>
    </row>
    <row r="31" spans="1:12" ht="18" x14ac:dyDescent="0.3">
      <c r="A31" s="20" t="s">
        <v>32</v>
      </c>
      <c r="B31" s="85" t="s">
        <v>11</v>
      </c>
      <c r="C31" s="137" t="s">
        <v>66</v>
      </c>
      <c r="D31" s="138"/>
      <c r="E31" s="138"/>
      <c r="F31" s="139"/>
      <c r="G31" s="11" t="s">
        <v>53</v>
      </c>
      <c r="H31" s="188"/>
    </row>
    <row r="32" spans="1:12" ht="18.600000000000001" thickBot="1" x14ac:dyDescent="0.35">
      <c r="A32" s="30" t="s">
        <v>34</v>
      </c>
      <c r="B32" s="86" t="s">
        <v>12</v>
      </c>
      <c r="C32" s="140" t="s">
        <v>122</v>
      </c>
      <c r="D32" s="141"/>
      <c r="E32" s="141"/>
      <c r="F32" s="142"/>
      <c r="G32" s="12" t="s">
        <v>53</v>
      </c>
      <c r="H32" s="188"/>
    </row>
    <row r="33" spans="1:10" ht="18" x14ac:dyDescent="0.3">
      <c r="A33" s="173" t="s">
        <v>40</v>
      </c>
      <c r="B33" s="87" t="s">
        <v>13</v>
      </c>
      <c r="C33" s="143" t="s">
        <v>67</v>
      </c>
      <c r="D33" s="144"/>
      <c r="E33" s="144"/>
      <c r="F33" s="145" t="s">
        <v>73</v>
      </c>
      <c r="G33" s="10" t="s">
        <v>53</v>
      </c>
      <c r="H33" s="4"/>
    </row>
    <row r="34" spans="1:10" ht="18" x14ac:dyDescent="0.3">
      <c r="A34" s="173"/>
      <c r="B34" s="88" t="s">
        <v>14</v>
      </c>
      <c r="C34" s="146" t="s">
        <v>121</v>
      </c>
      <c r="D34" s="147"/>
      <c r="E34" s="147"/>
      <c r="F34" s="145" t="s">
        <v>73</v>
      </c>
      <c r="G34" s="11" t="s">
        <v>53</v>
      </c>
      <c r="H34" s="4"/>
    </row>
    <row r="35" spans="1:10" ht="18" x14ac:dyDescent="0.3">
      <c r="A35" s="173"/>
      <c r="B35" s="88" t="s">
        <v>15</v>
      </c>
      <c r="C35" s="146" t="s">
        <v>141</v>
      </c>
      <c r="D35" s="147"/>
      <c r="E35" s="147"/>
      <c r="F35" s="148" t="s">
        <v>73</v>
      </c>
      <c r="G35" s="11" t="s">
        <v>53</v>
      </c>
      <c r="H35" s="4"/>
    </row>
    <row r="36" spans="1:10" ht="18" x14ac:dyDescent="0.3">
      <c r="A36" s="173"/>
      <c r="B36" s="88" t="s">
        <v>16</v>
      </c>
      <c r="C36" s="146" t="s">
        <v>112</v>
      </c>
      <c r="D36" s="147"/>
      <c r="E36" s="147"/>
      <c r="F36" s="148" t="s">
        <v>73</v>
      </c>
      <c r="G36" s="11" t="s">
        <v>53</v>
      </c>
      <c r="H36" s="4"/>
    </row>
    <row r="37" spans="1:10" ht="18" x14ac:dyDescent="0.3">
      <c r="A37" s="173"/>
      <c r="B37" s="88" t="s">
        <v>17</v>
      </c>
      <c r="C37" s="146" t="s">
        <v>113</v>
      </c>
      <c r="D37" s="147"/>
      <c r="E37" s="147"/>
      <c r="F37" s="148" t="s">
        <v>75</v>
      </c>
      <c r="G37" s="11" t="s">
        <v>53</v>
      </c>
      <c r="H37" s="4"/>
      <c r="J37"/>
    </row>
    <row r="38" spans="1:10" ht="18" x14ac:dyDescent="0.3">
      <c r="A38" s="173"/>
      <c r="B38" s="88" t="s">
        <v>18</v>
      </c>
      <c r="C38" s="146" t="s">
        <v>114</v>
      </c>
      <c r="D38" s="147"/>
      <c r="E38" s="147"/>
      <c r="F38" s="148" t="s">
        <v>75</v>
      </c>
      <c r="G38" s="11" t="s">
        <v>53</v>
      </c>
      <c r="H38" s="4"/>
      <c r="J38"/>
    </row>
    <row r="39" spans="1:10" ht="18" x14ac:dyDescent="0.3">
      <c r="A39" s="173"/>
      <c r="B39" s="88" t="s">
        <v>19</v>
      </c>
      <c r="C39" s="146" t="s">
        <v>140</v>
      </c>
      <c r="D39" s="147"/>
      <c r="E39" s="147"/>
      <c r="F39" s="148" t="s">
        <v>75</v>
      </c>
      <c r="G39" s="11" t="s">
        <v>53</v>
      </c>
      <c r="H39" s="4"/>
      <c r="J39"/>
    </row>
    <row r="40" spans="1:10" ht="18" x14ac:dyDescent="0.3">
      <c r="A40" s="173"/>
      <c r="B40" s="88" t="s">
        <v>20</v>
      </c>
      <c r="C40" s="146" t="s">
        <v>115</v>
      </c>
      <c r="D40" s="147"/>
      <c r="E40" s="147"/>
      <c r="F40" s="148" t="s">
        <v>75</v>
      </c>
      <c r="G40" s="11" t="s">
        <v>53</v>
      </c>
      <c r="H40" s="4"/>
      <c r="J40"/>
    </row>
    <row r="41" spans="1:10" ht="18" x14ac:dyDescent="0.3">
      <c r="A41" s="173"/>
      <c r="B41" s="88" t="s">
        <v>108</v>
      </c>
      <c r="C41" s="146" t="s">
        <v>120</v>
      </c>
      <c r="D41" s="147"/>
      <c r="E41" s="147"/>
      <c r="F41" s="148" t="s">
        <v>75</v>
      </c>
      <c r="G41" s="11" t="s">
        <v>53</v>
      </c>
      <c r="H41" s="4"/>
      <c r="J41"/>
    </row>
    <row r="42" spans="1:10" ht="18.600000000000001" thickBot="1" x14ac:dyDescent="0.35">
      <c r="A42" s="174"/>
      <c r="B42" s="113" t="s">
        <v>110</v>
      </c>
      <c r="C42" s="149" t="s">
        <v>119</v>
      </c>
      <c r="D42" s="132"/>
      <c r="E42" s="132"/>
      <c r="F42" s="150" t="s">
        <v>75</v>
      </c>
      <c r="G42" s="12" t="s">
        <v>53</v>
      </c>
      <c r="H42" s="4"/>
      <c r="J42"/>
    </row>
    <row r="43" spans="1:10" ht="31.5" customHeight="1" x14ac:dyDescent="0.3">
      <c r="A43" s="178" t="s">
        <v>88</v>
      </c>
      <c r="B43" s="178"/>
      <c r="C43" s="178"/>
      <c r="D43" s="178"/>
      <c r="E43" s="178"/>
      <c r="F43" s="178"/>
      <c r="G43" s="176">
        <f>SUM(G30:G42)</f>
        <v>0</v>
      </c>
      <c r="H43" s="110" t="str">
        <f>IF(AND(H30="",G43&gt;=3),"Scientific Production validated","")</f>
        <v/>
      </c>
      <c r="J43"/>
    </row>
    <row r="44" spans="1:10" ht="17.25" customHeight="1" x14ac:dyDescent="0.35">
      <c r="A44" s="179"/>
      <c r="B44" s="179"/>
      <c r="C44" s="179"/>
      <c r="D44" s="179"/>
      <c r="E44" s="179"/>
      <c r="F44" s="179"/>
      <c r="G44" s="177"/>
      <c r="H44" s="111" t="str">
        <f>IF(H43="","Scientific production non validated","")</f>
        <v>Scientific production non validated</v>
      </c>
      <c r="J44"/>
    </row>
    <row r="45" spans="1:10" ht="17.25" customHeight="1" x14ac:dyDescent="0.3">
      <c r="A45" s="17"/>
      <c r="B45" s="17"/>
      <c r="C45" s="17"/>
      <c r="D45" s="17"/>
      <c r="E45" s="17"/>
      <c r="F45" s="17"/>
      <c r="G45" s="17"/>
      <c r="H45" s="4"/>
      <c r="J45"/>
    </row>
    <row r="46" spans="1:10" ht="17.25" customHeight="1" x14ac:dyDescent="0.3">
      <c r="A46" s="17"/>
      <c r="B46" s="17"/>
      <c r="C46" s="17"/>
      <c r="D46" s="17"/>
      <c r="E46" s="17"/>
      <c r="F46" s="17"/>
      <c r="G46" s="17"/>
      <c r="H46" s="4"/>
      <c r="J46"/>
    </row>
    <row r="48" spans="1:10" ht="21" x14ac:dyDescent="0.4">
      <c r="A48" s="63"/>
      <c r="B48" s="70"/>
      <c r="C48" s="64"/>
      <c r="D48" s="64"/>
      <c r="E48" s="64"/>
      <c r="F48" s="65"/>
      <c r="J48"/>
    </row>
  </sheetData>
  <sheetProtection selectLockedCells="1"/>
  <mergeCells count="12">
    <mergeCell ref="H30:H32"/>
    <mergeCell ref="H8:H13"/>
    <mergeCell ref="A24:F25"/>
    <mergeCell ref="G24:G25"/>
    <mergeCell ref="A28:F29"/>
    <mergeCell ref="A33:A42"/>
    <mergeCell ref="A27:G27"/>
    <mergeCell ref="G43:G44"/>
    <mergeCell ref="A43:F44"/>
    <mergeCell ref="B3:F3"/>
    <mergeCell ref="A4:F4"/>
    <mergeCell ref="G28:G29"/>
  </mergeCells>
  <dataValidations count="4">
    <dataValidation type="whole" allowBlank="1" showInputMessage="1" showErrorMessage="1" sqref="G14 G21:G22" xr:uid="{00000000-0002-0000-0000-000000000000}">
      <formula1>0</formula1>
      <formula2>24</formula2>
    </dataValidation>
    <dataValidation type="whole" allowBlank="1" showInputMessage="1" showErrorMessage="1" sqref="G15:G18" xr:uid="{00000000-0002-0000-0000-000001000000}">
      <formula1>0</formula1>
      <formula2>16</formula2>
    </dataValidation>
    <dataValidation type="whole" allowBlank="1" showInputMessage="1" showErrorMessage="1" sqref="G20" xr:uid="{00000000-0002-0000-0000-000002000000}">
      <formula1>0</formula1>
      <formula2>32</formula2>
    </dataValidation>
    <dataValidation type="whole" allowBlank="1" showInputMessage="1" showErrorMessage="1" sqref="G23" xr:uid="{00000000-0002-0000-0000-000003000000}">
      <formula1>0</formula1>
      <formula2>8</formula2>
    </dataValidation>
  </dataValidations>
  <pageMargins left="0.7" right="0.7" top="0.75" bottom="0.75" header="0.3" footer="0.3"/>
  <pageSetup paperSize="9" scale="52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>
    <pageSetUpPr fitToPage="1"/>
  </sheetPr>
  <dimension ref="A1:H49"/>
  <sheetViews>
    <sheetView zoomScaleNormal="100" workbookViewId="0">
      <selection activeCell="H7" sqref="H7"/>
    </sheetView>
  </sheetViews>
  <sheetFormatPr baseColWidth="10" defaultRowHeight="14.4" x14ac:dyDescent="0.3"/>
  <cols>
    <col min="1" max="1" width="17.109375" customWidth="1"/>
    <col min="2" max="2" width="6.33203125" customWidth="1"/>
    <col min="5" max="5" width="48.109375" customWidth="1"/>
    <col min="6" max="6" width="20.44140625" style="2" customWidth="1"/>
    <col min="7" max="7" width="20.33203125" customWidth="1"/>
    <col min="8" max="8" width="44.5546875" style="5" customWidth="1"/>
  </cols>
  <sheetData>
    <row r="1" spans="1:8" ht="25.8" x14ac:dyDescent="0.5">
      <c r="C1" s="36" t="s">
        <v>80</v>
      </c>
      <c r="H1" s="4"/>
    </row>
    <row r="2" spans="1:8" ht="15" thickBot="1" x14ac:dyDescent="0.35"/>
    <row r="3" spans="1:8" ht="21.6" thickBot="1" x14ac:dyDescent="0.35">
      <c r="A3" s="3"/>
      <c r="B3" s="180" t="s">
        <v>30</v>
      </c>
      <c r="C3" s="181"/>
      <c r="D3" s="181"/>
      <c r="E3" s="181"/>
      <c r="F3" s="182"/>
      <c r="G3" s="6" t="s">
        <v>48</v>
      </c>
      <c r="H3" s="4"/>
    </row>
    <row r="4" spans="1:8" ht="37.950000000000003" customHeight="1" thickBot="1" x14ac:dyDescent="0.35">
      <c r="A4" s="183" t="s">
        <v>128</v>
      </c>
      <c r="B4" s="184"/>
      <c r="C4" s="184"/>
      <c r="D4" s="184"/>
      <c r="E4" s="184"/>
      <c r="F4" s="185"/>
      <c r="G4" s="151" t="s">
        <v>116</v>
      </c>
      <c r="H4" s="4"/>
    </row>
    <row r="5" spans="1:8" ht="18" customHeight="1" x14ac:dyDescent="0.3">
      <c r="A5" s="41"/>
      <c r="B5" s="89" t="s">
        <v>89</v>
      </c>
      <c r="C5" s="220" t="s">
        <v>147</v>
      </c>
      <c r="D5" s="226"/>
      <c r="E5" s="227"/>
      <c r="F5" s="166"/>
      <c r="G5" s="18">
        <v>0</v>
      </c>
      <c r="H5" s="104" t="str">
        <f>IF(OR((G5&lt;3),(G5="xx")),"Formation à l'éthique obligatoire","")</f>
        <v>Formation à l'éthique obligatoire</v>
      </c>
    </row>
    <row r="6" spans="1:8" ht="18" customHeight="1" x14ac:dyDescent="0.3">
      <c r="A6" s="42"/>
      <c r="B6" s="217" t="s">
        <v>90</v>
      </c>
      <c r="C6" s="223" t="s">
        <v>145</v>
      </c>
      <c r="D6" s="224"/>
      <c r="E6" s="225"/>
      <c r="F6" s="219"/>
      <c r="G6" s="218">
        <v>0</v>
      </c>
      <c r="H6" s="104" t="str">
        <f>IF(OR((G6&lt;3),(G6="xx")),"Formation à l'intégrité scientifique obligatoire","")</f>
        <v>Formation à l'intégrité scientifique obligatoire</v>
      </c>
    </row>
    <row r="7" spans="1:8" ht="18" customHeight="1" thickBot="1" x14ac:dyDescent="0.35">
      <c r="A7" s="42"/>
      <c r="B7" s="165" t="s">
        <v>146</v>
      </c>
      <c r="C7" s="222" t="s">
        <v>91</v>
      </c>
      <c r="D7" s="221"/>
      <c r="E7" s="222"/>
      <c r="F7" s="167"/>
      <c r="G7" s="12">
        <v>0</v>
      </c>
      <c r="H7" s="104" t="s">
        <v>92</v>
      </c>
    </row>
    <row r="8" spans="1:8" ht="18" x14ac:dyDescent="0.3">
      <c r="A8" s="42" t="s">
        <v>49</v>
      </c>
      <c r="B8" s="164" t="s">
        <v>1</v>
      </c>
      <c r="C8" s="73" t="s">
        <v>52</v>
      </c>
      <c r="D8" s="73"/>
      <c r="E8" s="73"/>
      <c r="F8" s="91"/>
      <c r="G8" s="59">
        <v>0</v>
      </c>
      <c r="H8" s="189" t="str">
        <f>IF(SUM(G5:G13)&lt;50,"50h parmi T0-T6 minimum","")</f>
        <v>50h parmi T0-T6 minimum</v>
      </c>
    </row>
    <row r="9" spans="1:8" ht="18" x14ac:dyDescent="0.3">
      <c r="A9" s="42" t="s">
        <v>54</v>
      </c>
      <c r="B9" s="90" t="s">
        <v>2</v>
      </c>
      <c r="C9" s="74" t="s">
        <v>142</v>
      </c>
      <c r="D9" s="74"/>
      <c r="E9" s="74"/>
      <c r="F9" s="92"/>
      <c r="G9" s="8">
        <v>0</v>
      </c>
      <c r="H9" s="189"/>
    </row>
    <row r="10" spans="1:8" ht="17.25" customHeight="1" x14ac:dyDescent="0.3">
      <c r="A10" s="42" t="s">
        <v>55</v>
      </c>
      <c r="B10" s="90" t="s">
        <v>3</v>
      </c>
      <c r="C10" s="74" t="s">
        <v>57</v>
      </c>
      <c r="D10" s="74"/>
      <c r="E10" s="74"/>
      <c r="F10" s="28"/>
      <c r="G10" s="8">
        <v>0</v>
      </c>
      <c r="H10" s="189"/>
    </row>
    <row r="11" spans="1:8" ht="18" x14ac:dyDescent="0.3">
      <c r="A11" s="43" t="s">
        <v>50</v>
      </c>
      <c r="B11" s="90" t="s">
        <v>4</v>
      </c>
      <c r="C11" s="74" t="s">
        <v>58</v>
      </c>
      <c r="D11" s="74"/>
      <c r="E11" s="74"/>
      <c r="F11" s="28"/>
      <c r="G11" s="8">
        <v>0</v>
      </c>
      <c r="H11" s="189"/>
    </row>
    <row r="12" spans="1:8" ht="18" x14ac:dyDescent="0.3">
      <c r="A12" s="44" t="s">
        <v>51</v>
      </c>
      <c r="B12" s="90" t="s">
        <v>5</v>
      </c>
      <c r="C12" s="74" t="s">
        <v>130</v>
      </c>
      <c r="D12" s="74"/>
      <c r="E12" s="74"/>
      <c r="F12" s="28"/>
      <c r="G12" s="46">
        <v>0</v>
      </c>
      <c r="H12" s="189"/>
    </row>
    <row r="13" spans="1:8" ht="18.600000000000001" thickBot="1" x14ac:dyDescent="0.35">
      <c r="A13" s="45"/>
      <c r="B13" s="93" t="s">
        <v>6</v>
      </c>
      <c r="C13" s="75" t="s">
        <v>28</v>
      </c>
      <c r="D13" s="75"/>
      <c r="E13" s="75"/>
      <c r="F13" s="94"/>
      <c r="G13" s="9">
        <v>0</v>
      </c>
      <c r="H13" s="189"/>
    </row>
    <row r="14" spans="1:8" ht="18" x14ac:dyDescent="0.3">
      <c r="A14" s="48"/>
      <c r="B14" s="95" t="s">
        <v>7</v>
      </c>
      <c r="C14" s="76" t="s">
        <v>131</v>
      </c>
      <c r="D14" s="76"/>
      <c r="E14" s="33"/>
      <c r="F14" s="117" t="s">
        <v>129</v>
      </c>
      <c r="G14" s="57">
        <v>0</v>
      </c>
      <c r="H14" s="4"/>
    </row>
    <row r="15" spans="1:8" ht="18" x14ac:dyDescent="0.3">
      <c r="A15" s="53"/>
      <c r="B15" s="96" t="s">
        <v>8</v>
      </c>
      <c r="C15" s="77" t="s">
        <v>132</v>
      </c>
      <c r="D15" s="77"/>
      <c r="E15" s="16"/>
      <c r="F15" s="52" t="s">
        <v>69</v>
      </c>
      <c r="G15" s="11">
        <v>0</v>
      </c>
      <c r="H15" s="4"/>
    </row>
    <row r="16" spans="1:8" ht="18" x14ac:dyDescent="0.3">
      <c r="A16" s="54"/>
      <c r="B16" s="96" t="s">
        <v>9</v>
      </c>
      <c r="C16" s="77" t="s">
        <v>133</v>
      </c>
      <c r="D16" s="77"/>
      <c r="E16" s="16"/>
      <c r="F16" s="118" t="s">
        <v>83</v>
      </c>
      <c r="G16" s="11">
        <v>0</v>
      </c>
      <c r="H16" s="4"/>
    </row>
    <row r="17" spans="1:8" ht="18" x14ac:dyDescent="0.3">
      <c r="A17" s="53"/>
      <c r="B17" s="96" t="s">
        <v>21</v>
      </c>
      <c r="C17" s="77" t="s">
        <v>81</v>
      </c>
      <c r="D17" s="77"/>
      <c r="E17" s="16"/>
      <c r="F17" s="52" t="s">
        <v>78</v>
      </c>
      <c r="G17" s="11">
        <v>0</v>
      </c>
      <c r="H17" s="4"/>
    </row>
    <row r="18" spans="1:8" ht="18" x14ac:dyDescent="0.3">
      <c r="A18" s="55" t="s">
        <v>45</v>
      </c>
      <c r="B18" s="96" t="s">
        <v>22</v>
      </c>
      <c r="C18" s="77" t="s">
        <v>82</v>
      </c>
      <c r="D18" s="77"/>
      <c r="E18" s="16"/>
      <c r="F18" s="118" t="s">
        <v>83</v>
      </c>
      <c r="G18" s="11">
        <v>0</v>
      </c>
      <c r="H18" s="4"/>
    </row>
    <row r="19" spans="1:8" ht="18" x14ac:dyDescent="0.3">
      <c r="A19" s="53"/>
      <c r="B19" s="96" t="s">
        <v>24</v>
      </c>
      <c r="C19" s="77" t="s">
        <v>0</v>
      </c>
      <c r="D19" s="77"/>
      <c r="E19" s="16"/>
      <c r="F19" s="51"/>
      <c r="G19" s="11">
        <v>0</v>
      </c>
      <c r="H19" s="4"/>
    </row>
    <row r="20" spans="1:8" ht="18" x14ac:dyDescent="0.3">
      <c r="A20" s="53"/>
      <c r="B20" s="96" t="s">
        <v>25</v>
      </c>
      <c r="C20" s="77" t="s">
        <v>47</v>
      </c>
      <c r="D20" s="77"/>
      <c r="E20" s="16"/>
      <c r="F20" s="52" t="s">
        <v>94</v>
      </c>
      <c r="G20" s="11">
        <v>0</v>
      </c>
      <c r="H20" s="4"/>
    </row>
    <row r="21" spans="1:8" ht="18" x14ac:dyDescent="0.3">
      <c r="A21" s="53"/>
      <c r="B21" s="96" t="s">
        <v>26</v>
      </c>
      <c r="C21" s="77" t="s">
        <v>143</v>
      </c>
      <c r="D21" s="77"/>
      <c r="E21" s="16"/>
      <c r="F21" s="118" t="s">
        <v>93</v>
      </c>
      <c r="G21" s="11">
        <v>0</v>
      </c>
      <c r="H21" s="4"/>
    </row>
    <row r="22" spans="1:8" ht="18" x14ac:dyDescent="0.3">
      <c r="A22" s="53"/>
      <c r="B22" s="96" t="s">
        <v>27</v>
      </c>
      <c r="C22" s="77" t="s">
        <v>95</v>
      </c>
      <c r="D22" s="77"/>
      <c r="E22" s="16"/>
      <c r="F22" s="118" t="s">
        <v>93</v>
      </c>
      <c r="G22" s="11">
        <v>0</v>
      </c>
      <c r="H22" s="4"/>
    </row>
    <row r="23" spans="1:8" ht="19.2" customHeight="1" thickBot="1" x14ac:dyDescent="0.35">
      <c r="A23" s="56"/>
      <c r="B23" s="97" t="s">
        <v>29</v>
      </c>
      <c r="C23" s="47" t="s">
        <v>72</v>
      </c>
      <c r="D23" s="47"/>
      <c r="E23" s="47"/>
      <c r="F23" s="58" t="s">
        <v>71</v>
      </c>
      <c r="G23" s="12">
        <v>0</v>
      </c>
      <c r="H23" s="4"/>
    </row>
    <row r="24" spans="1:8" ht="39" customHeight="1" x14ac:dyDescent="0.3">
      <c r="A24" s="216"/>
      <c r="B24" s="215" t="s">
        <v>56</v>
      </c>
      <c r="C24" s="215"/>
      <c r="D24" s="215"/>
      <c r="E24" s="215"/>
      <c r="F24" s="215"/>
      <c r="G24" s="191">
        <f>SUM(G5:G23)</f>
        <v>0</v>
      </c>
      <c r="H24" s="106" t="str">
        <f>IF((AND(H5="",H8="",G24&gt;=100)),"Formation validée","")</f>
        <v/>
      </c>
    </row>
    <row r="25" spans="1:8" ht="18" customHeight="1" x14ac:dyDescent="0.3">
      <c r="A25" s="216"/>
      <c r="B25" s="215"/>
      <c r="C25" s="215"/>
      <c r="D25" s="215"/>
      <c r="E25" s="215"/>
      <c r="F25" s="215"/>
      <c r="G25" s="191"/>
      <c r="H25" s="107" t="str">
        <f>IF((H24=""),"formation non validée","")</f>
        <v>formation non validée</v>
      </c>
    </row>
    <row r="26" spans="1:8" ht="15" customHeight="1" x14ac:dyDescent="0.3">
      <c r="A26" s="49"/>
      <c r="B26" s="49"/>
      <c r="C26" s="49"/>
      <c r="D26" s="49"/>
      <c r="E26" s="49"/>
      <c r="F26" s="49"/>
      <c r="G26" s="50"/>
      <c r="H26" s="7"/>
    </row>
    <row r="27" spans="1:8" ht="13.2" customHeight="1" x14ac:dyDescent="0.3">
      <c r="A27" s="112"/>
      <c r="B27" s="37"/>
      <c r="D27" s="37"/>
      <c r="E27" s="37"/>
      <c r="F27" s="37"/>
      <c r="G27" s="38"/>
      <c r="H27" s="7"/>
    </row>
    <row r="28" spans="1:8" ht="31.95" customHeight="1" thickBot="1" x14ac:dyDescent="0.35">
      <c r="A28" s="37"/>
      <c r="B28" s="37"/>
      <c r="C28" s="72" t="s">
        <v>68</v>
      </c>
      <c r="D28" s="37"/>
      <c r="E28" s="37"/>
      <c r="F28" s="37"/>
      <c r="G28" s="38"/>
      <c r="H28" s="7"/>
    </row>
    <row r="29" spans="1:8" ht="22.2" customHeight="1" x14ac:dyDescent="0.3">
      <c r="A29" s="192" t="s">
        <v>46</v>
      </c>
      <c r="B29" s="193"/>
      <c r="C29" s="193"/>
      <c r="D29" s="193"/>
      <c r="E29" s="193"/>
      <c r="F29" s="205"/>
      <c r="G29" s="202" t="s">
        <v>117</v>
      </c>
      <c r="H29" s="7"/>
    </row>
    <row r="30" spans="1:8" ht="18" customHeight="1" thickBot="1" x14ac:dyDescent="0.35">
      <c r="A30" s="206"/>
      <c r="B30" s="207"/>
      <c r="C30" s="207"/>
      <c r="D30" s="207"/>
      <c r="E30" s="207"/>
      <c r="F30" s="208"/>
      <c r="G30" s="203"/>
      <c r="H30" s="4"/>
    </row>
    <row r="31" spans="1:8" ht="18" x14ac:dyDescent="0.3">
      <c r="A31" s="209" t="s">
        <v>63</v>
      </c>
      <c r="B31" s="100" t="s">
        <v>10</v>
      </c>
      <c r="C31" s="119" t="s">
        <v>96</v>
      </c>
      <c r="D31" s="66"/>
      <c r="E31" s="66"/>
      <c r="F31" s="69"/>
      <c r="G31" s="18">
        <v>0</v>
      </c>
      <c r="H31" s="204" t="str">
        <f>IF(SUM(G31:G33)&lt;1,"1 production S1-S3 minimum","")</f>
        <v>1 production S1-S3 minimum</v>
      </c>
    </row>
    <row r="32" spans="1:8" ht="18" x14ac:dyDescent="0.3">
      <c r="A32" s="210"/>
      <c r="B32" s="101" t="s">
        <v>11</v>
      </c>
      <c r="C32" s="67" t="s">
        <v>23</v>
      </c>
      <c r="D32" s="67"/>
      <c r="E32" s="67"/>
      <c r="F32" s="34"/>
      <c r="G32" s="11">
        <v>0</v>
      </c>
      <c r="H32" s="204"/>
    </row>
    <row r="33" spans="1:8" ht="18.600000000000001" thickBot="1" x14ac:dyDescent="0.35">
      <c r="A33" s="211"/>
      <c r="B33" s="102" t="s">
        <v>12</v>
      </c>
      <c r="C33" s="68" t="s">
        <v>144</v>
      </c>
      <c r="D33" s="68"/>
      <c r="E33" s="68"/>
      <c r="F33" s="35"/>
      <c r="G33" s="12">
        <v>0</v>
      </c>
      <c r="H33" s="204"/>
    </row>
    <row r="34" spans="1:8" ht="18" x14ac:dyDescent="0.3">
      <c r="A34" s="212" t="s">
        <v>65</v>
      </c>
      <c r="B34" s="98" t="s">
        <v>13</v>
      </c>
      <c r="C34" s="121" t="s">
        <v>64</v>
      </c>
      <c r="D34" s="121"/>
      <c r="E34" s="121"/>
      <c r="F34" s="122" t="s">
        <v>73</v>
      </c>
      <c r="G34" s="10">
        <v>0</v>
      </c>
      <c r="H34" s="103"/>
    </row>
    <row r="35" spans="1:8" ht="18" x14ac:dyDescent="0.3">
      <c r="A35" s="213"/>
      <c r="B35" s="99" t="s">
        <v>14</v>
      </c>
      <c r="C35" s="120" t="s">
        <v>101</v>
      </c>
      <c r="D35" s="120"/>
      <c r="E35" s="120"/>
      <c r="F35" s="123" t="s">
        <v>73</v>
      </c>
      <c r="G35" s="11">
        <v>0</v>
      </c>
      <c r="H35" s="103"/>
    </row>
    <row r="36" spans="1:8" ht="18" x14ac:dyDescent="0.3">
      <c r="A36" s="213"/>
      <c r="B36" s="99" t="s">
        <v>15</v>
      </c>
      <c r="C36" s="120" t="s">
        <v>102</v>
      </c>
      <c r="D36" s="120"/>
      <c r="E36" s="120"/>
      <c r="F36" s="123" t="s">
        <v>73</v>
      </c>
      <c r="G36" s="11">
        <v>0</v>
      </c>
      <c r="H36" s="4"/>
    </row>
    <row r="37" spans="1:8" ht="18" x14ac:dyDescent="0.3">
      <c r="A37" s="213"/>
      <c r="B37" s="99" t="s">
        <v>16</v>
      </c>
      <c r="C37" s="120" t="s">
        <v>103</v>
      </c>
      <c r="D37" s="120"/>
      <c r="E37" s="120"/>
      <c r="F37" s="123" t="s">
        <v>73</v>
      </c>
      <c r="G37" s="11">
        <v>0</v>
      </c>
      <c r="H37" s="4"/>
    </row>
    <row r="38" spans="1:8" ht="18" x14ac:dyDescent="0.3">
      <c r="A38" s="213"/>
      <c r="B38" s="99" t="s">
        <v>17</v>
      </c>
      <c r="C38" s="120" t="s">
        <v>104</v>
      </c>
      <c r="D38" s="120"/>
      <c r="E38" s="120"/>
      <c r="F38" s="123" t="s">
        <v>74</v>
      </c>
      <c r="G38" s="11">
        <v>0</v>
      </c>
      <c r="H38" s="4"/>
    </row>
    <row r="39" spans="1:8" ht="18" x14ac:dyDescent="0.3">
      <c r="A39" s="213"/>
      <c r="B39" s="99" t="s">
        <v>18</v>
      </c>
      <c r="C39" s="120" t="s">
        <v>105</v>
      </c>
      <c r="D39" s="120"/>
      <c r="E39" s="120"/>
      <c r="F39" s="123" t="s">
        <v>74</v>
      </c>
      <c r="G39" s="11">
        <v>0</v>
      </c>
      <c r="H39" s="4"/>
    </row>
    <row r="40" spans="1:8" ht="18" x14ac:dyDescent="0.3">
      <c r="A40" s="213"/>
      <c r="B40" s="99" t="s">
        <v>19</v>
      </c>
      <c r="C40" s="120" t="s">
        <v>106</v>
      </c>
      <c r="D40" s="120"/>
      <c r="E40" s="120"/>
      <c r="F40" s="123" t="s">
        <v>74</v>
      </c>
      <c r="G40" s="11">
        <v>0</v>
      </c>
      <c r="H40" s="4"/>
    </row>
    <row r="41" spans="1:8" ht="18" x14ac:dyDescent="0.3">
      <c r="A41" s="213"/>
      <c r="B41" s="170" t="s">
        <v>20</v>
      </c>
      <c r="C41" s="171" t="s">
        <v>107</v>
      </c>
      <c r="D41" s="171"/>
      <c r="E41" s="171"/>
      <c r="F41" s="123" t="s">
        <v>74</v>
      </c>
      <c r="G41" s="11">
        <v>0</v>
      </c>
      <c r="H41" s="4"/>
    </row>
    <row r="42" spans="1:8" ht="18" x14ac:dyDescent="0.3">
      <c r="A42" s="213"/>
      <c r="B42" s="170" t="s">
        <v>108</v>
      </c>
      <c r="C42" s="171" t="s">
        <v>109</v>
      </c>
      <c r="D42" s="171"/>
      <c r="E42" s="171"/>
      <c r="F42" s="123" t="s">
        <v>74</v>
      </c>
      <c r="G42" s="11">
        <v>0</v>
      </c>
      <c r="H42" s="4"/>
    </row>
    <row r="43" spans="1:8" ht="18.600000000000001" customHeight="1" thickBot="1" x14ac:dyDescent="0.35">
      <c r="A43" s="214"/>
      <c r="B43" s="97" t="s">
        <v>110</v>
      </c>
      <c r="C43" s="124" t="s">
        <v>111</v>
      </c>
      <c r="D43" s="124"/>
      <c r="E43" s="124"/>
      <c r="F43" s="125" t="s">
        <v>74</v>
      </c>
      <c r="G43" s="12">
        <v>0</v>
      </c>
      <c r="H43" s="4"/>
    </row>
    <row r="44" spans="1:8" ht="25.95" customHeight="1" x14ac:dyDescent="0.4">
      <c r="A44" s="198"/>
      <c r="B44" s="196" t="s">
        <v>84</v>
      </c>
      <c r="C44" s="196"/>
      <c r="D44" s="196"/>
      <c r="E44" s="196"/>
      <c r="F44" s="196"/>
      <c r="G44" s="200">
        <v>0</v>
      </c>
      <c r="H44" s="108" t="str">
        <f>IF(AND(H31="",G44&gt;=3),"Production scientifique validée","")</f>
        <v/>
      </c>
    </row>
    <row r="45" spans="1:8" ht="33" customHeight="1" x14ac:dyDescent="0.4">
      <c r="A45" s="199"/>
      <c r="B45" s="197"/>
      <c r="C45" s="197"/>
      <c r="D45" s="197"/>
      <c r="E45" s="197"/>
      <c r="F45" s="197"/>
      <c r="G45" s="201"/>
      <c r="H45" s="32" t="str">
        <f>IF(H44="","production scientifique non validée","")</f>
        <v>production scientifique non validée</v>
      </c>
    </row>
    <row r="46" spans="1:8" ht="25.8" x14ac:dyDescent="0.4">
      <c r="A46" s="39"/>
      <c r="B46" s="39"/>
      <c r="C46" s="39"/>
      <c r="D46" s="39"/>
      <c r="E46" s="39"/>
      <c r="F46" s="39"/>
      <c r="G46" s="40"/>
      <c r="H46" s="32"/>
    </row>
    <row r="47" spans="1:8" x14ac:dyDescent="0.3">
      <c r="G47" s="17"/>
      <c r="H47" s="4"/>
    </row>
    <row r="48" spans="1:8" ht="21" x14ac:dyDescent="0.4">
      <c r="A48" s="63"/>
      <c r="B48" s="64"/>
      <c r="C48" s="64"/>
      <c r="D48" s="64"/>
      <c r="E48" s="64"/>
      <c r="F48" s="65"/>
      <c r="H48" s="4"/>
    </row>
    <row r="49" spans="8:8" x14ac:dyDescent="0.3">
      <c r="H49" s="4"/>
    </row>
  </sheetData>
  <sheetProtection selectLockedCells="1"/>
  <mergeCells count="14">
    <mergeCell ref="H8:H13"/>
    <mergeCell ref="B3:F3"/>
    <mergeCell ref="A4:F4"/>
    <mergeCell ref="B44:F45"/>
    <mergeCell ref="A44:A45"/>
    <mergeCell ref="G44:G45"/>
    <mergeCell ref="G29:G30"/>
    <mergeCell ref="H31:H33"/>
    <mergeCell ref="A29:F30"/>
    <mergeCell ref="A31:A33"/>
    <mergeCell ref="A34:A43"/>
    <mergeCell ref="G24:G25"/>
    <mergeCell ref="B24:F25"/>
    <mergeCell ref="A24:A25"/>
  </mergeCells>
  <conditionalFormatting sqref="H24">
    <cfRule type="expression" dxfId="1" priority="5">
      <formula>IF((AND(H5="",H8="",G24&gt;=100)),"Formation transversale/cours validée","Formation transversale/cours non validée")</formula>
    </cfRule>
    <cfRule type="expression" priority="6">
      <formula>IF((AND(H5="",H8="",G24&gt;=100)),"Formation transversale/cours validée","Formation transversale/cours non validée")</formula>
    </cfRule>
    <cfRule type="expression" dxfId="0" priority="7">
      <formula>IF((AND(H5="",H8="",G24&gt;=100)),"Formation transversale/cours validée","Formation transversale/cours non validée")</formula>
    </cfRule>
    <cfRule type="colorScale" priority="8">
      <colorScale>
        <cfvo type="min"/>
        <cfvo type="max"/>
        <color rgb="FFFF0000"/>
        <color rgb="FFFFEF9C"/>
      </colorScale>
    </cfRule>
  </conditionalFormatting>
  <dataValidations count="5">
    <dataValidation errorStyle="warning" allowBlank="1" showErrorMessage="1" errorTitle="ERREUR" error="Espèce de coloquinte à la graisse d'anthracite" prompt="Espèce de coloquinte à la graisse d'anthracite" sqref="H14" xr:uid="{00000000-0002-0000-0100-000000000000}"/>
    <dataValidation type="whole" allowBlank="1" showInputMessage="1" showErrorMessage="1" sqref="G15:G18" xr:uid="{00000000-0002-0000-0100-000001000000}">
      <formula1>0</formula1>
      <formula2>16</formula2>
    </dataValidation>
    <dataValidation type="whole" allowBlank="1" showInputMessage="1" showErrorMessage="1" sqref="G20" xr:uid="{00000000-0002-0000-0100-000002000000}">
      <formula1>0</formula1>
      <formula2>32</formula2>
    </dataValidation>
    <dataValidation type="whole" allowBlank="1" showInputMessage="1" showErrorMessage="1" sqref="G21:G22 G14" xr:uid="{00000000-0002-0000-0100-000003000000}">
      <formula1>0</formula1>
      <formula2>24</formula2>
    </dataValidation>
    <dataValidation type="whole" allowBlank="1" showInputMessage="1" showErrorMessage="1" sqref="G23" xr:uid="{00000000-0002-0000-0100-000004000000}">
      <formula1>0</formula1>
      <formula2>8</formula2>
    </dataValidation>
  </dataValidations>
  <pageMargins left="0.7" right="0.7" top="0.75" bottom="0.75" header="0.3" footer="0.3"/>
  <pageSetup paperSize="9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English</vt:lpstr>
      <vt:lpstr>Français</vt:lpstr>
    </vt:vector>
  </TitlesOfParts>
  <Company>CORIA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Lebrun</dc:creator>
  <cp:lastModifiedBy>ORIANE REMADNA (Personnel)</cp:lastModifiedBy>
  <cp:lastPrinted>2021-05-31T07:34:09Z</cp:lastPrinted>
  <dcterms:created xsi:type="dcterms:W3CDTF">2015-06-09T10:30:31Z</dcterms:created>
  <dcterms:modified xsi:type="dcterms:W3CDTF">2026-02-02T09:39:54Z</dcterms:modified>
</cp:coreProperties>
</file>